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N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GIW'!$A$1:$V$20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U11" i="1"/>
  <c r="V10" i="1"/>
  <c r="U10" i="1"/>
  <c r="V9" i="1"/>
  <c r="U9" i="1"/>
  <c r="V8" i="1"/>
  <c r="U8" i="1"/>
  <c r="V7" i="1"/>
  <c r="U7" i="1"/>
  <c r="U15" i="1" l="1"/>
  <c r="V15" i="1"/>
  <c r="V17" i="1" l="1"/>
  <c r="V14" i="1"/>
  <c r="V20" i="1" l="1"/>
  <c r="V19" i="1"/>
  <c r="V18" i="1"/>
  <c r="V16" i="1"/>
  <c r="V13" i="1"/>
  <c r="V12" i="1"/>
  <c r="U20" i="1"/>
  <c r="U19" i="1"/>
  <c r="U18" i="1"/>
  <c r="U17" i="1"/>
  <c r="U16" i="1"/>
  <c r="U14" i="1"/>
  <c r="U13" i="1"/>
  <c r="U12" i="1"/>
  <c r="H3" i="1" l="1"/>
</calcChain>
</file>

<file path=xl/sharedStrings.xml><?xml version="1.0" encoding="utf-8"?>
<sst xmlns="http://schemas.openxmlformats.org/spreadsheetml/2006/main" count="59" uniqueCount="49">
  <si>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</si>
  <si>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</si>
  <si>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</si>
  <si>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</si>
  <si>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</si>
  <si>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</si>
  <si>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</si>
  <si>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</si>
  <si>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</si>
  <si>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</si>
  <si>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</si>
  <si>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</si>
  <si>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</si>
  <si>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</si>
  <si>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</si>
  <si>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</si>
  <si>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</si>
  <si>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</si>
  <si>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</si>
  <si>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</si>
  <si>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</si>
  <si>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</si>
  <si>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</si>
  <si>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</si>
  <si>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</si>
  <si>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</si>
  <si>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</si>
  <si>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</si>
  <si>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</si>
  <si>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</si>
  <si>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</si>
  <si>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</si>
  <si>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</si>
  <si>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TVCEH</t>
  </si>
  <si>
    <t>HMIS Renewal 2016</t>
  </si>
  <si>
    <t>TN0141L4J121607</t>
  </si>
  <si>
    <t>Knoxville</t>
  </si>
  <si>
    <t>TN-512</t>
  </si>
  <si>
    <t>Morristown/Blount, Sevier, Campbell, Cocke Counties CoC</t>
  </si>
  <si>
    <t>Tennessee Valley Coalition to End Homelessness, Inc.</t>
  </si>
  <si>
    <t>Operation Restore 2016</t>
  </si>
  <si>
    <t>TN0198L4J121605</t>
  </si>
  <si>
    <t>HMIS System 2016</t>
  </si>
  <si>
    <t>TN0199L4J121604</t>
  </si>
  <si>
    <t>Family Services Housing 2016</t>
  </si>
  <si>
    <t>TN0200L4J121603</t>
  </si>
  <si>
    <t>CEASE Domestic Violence and Sexual Assault</t>
  </si>
  <si>
    <t>Safe at Home</t>
  </si>
  <si>
    <t>TN0237L4J121602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</si>
</sst>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1" customHeight="1" x14ac:dyDescent="0.4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481136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33</v>
      </c>
      <c r="B7" s="3" t="s">
        <v>34</v>
      </c>
      <c r="C7" s="4" t="s">
        <v>35</v>
      </c>
      <c r="D7" s="4">
        <v>2018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67086</v>
      </c>
      <c r="K7" s="16">
        <v>1800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12" si="0">SUM(M7:T7)</f>
        <v>0</v>
      </c>
      <c r="V7" s="2">
        <f>SUM(F7:K7)</f>
        <v>68886</v>
      </c>
    </row>
    <row r="8" spans="1:22" customFormat="1" x14ac:dyDescent="0.45">
      <c r="A8" s="3" t="s">
        <v>33</v>
      </c>
      <c r="B8" s="3" t="s">
        <v>40</v>
      </c>
      <c r="C8" s="4" t="s">
        <v>41</v>
      </c>
      <c r="D8" s="4">
        <v>2018</v>
      </c>
      <c r="E8" s="4" t="s">
        <v>31</v>
      </c>
      <c r="F8" s="16">
        <v>77987</v>
      </c>
      <c r="G8" s="16">
        <v>0</v>
      </c>
      <c r="H8" s="16">
        <v>4500</v>
      </c>
      <c r="I8" s="16">
        <v>28591</v>
      </c>
      <c r="J8" s="16">
        <v>0</v>
      </c>
      <c r="K8" s="16">
        <v>4728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>SUM(F8:K8)</f>
        <v>115806</v>
      </c>
    </row>
    <row r="9" spans="1:22" customFormat="1" x14ac:dyDescent="0.45">
      <c r="A9" s="3" t="s">
        <v>33</v>
      </c>
      <c r="B9" s="3" t="s">
        <v>42</v>
      </c>
      <c r="C9" s="4" t="s">
        <v>43</v>
      </c>
      <c r="D9" s="4">
        <v>2018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94166</v>
      </c>
      <c r="K9" s="16">
        <v>6591</v>
      </c>
      <c r="L9" s="4" t="s">
        <v>30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>SUM(F9:K9)</f>
        <v>100757</v>
      </c>
    </row>
    <row r="10" spans="1:22" customFormat="1" x14ac:dyDescent="0.45">
      <c r="A10" s="3" t="s">
        <v>33</v>
      </c>
      <c r="B10" s="3" t="s">
        <v>44</v>
      </c>
      <c r="C10" s="4" t="s">
        <v>45</v>
      </c>
      <c r="D10" s="4">
        <v>2018</v>
      </c>
      <c r="E10" s="4" t="s">
        <v>31</v>
      </c>
      <c r="F10" s="16">
        <v>58381</v>
      </c>
      <c r="G10" s="16">
        <v>0</v>
      </c>
      <c r="H10" s="16">
        <v>31567</v>
      </c>
      <c r="I10" s="16">
        <v>2236</v>
      </c>
      <c r="J10" s="16">
        <v>225</v>
      </c>
      <c r="K10" s="16">
        <v>6143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>SUM(F10:K10)</f>
        <v>98552</v>
      </c>
    </row>
    <row r="11" spans="1:22" customFormat="1" x14ac:dyDescent="0.45">
      <c r="A11" s="3" t="s">
        <v>46</v>
      </c>
      <c r="B11" s="3" t="s">
        <v>47</v>
      </c>
      <c r="C11" s="4" t="s">
        <v>48</v>
      </c>
      <c r="D11" s="4">
        <v>2018</v>
      </c>
      <c r="E11" s="4" t="s">
        <v>31</v>
      </c>
      <c r="F11" s="16">
        <v>0</v>
      </c>
      <c r="G11" s="16">
        <v>62088</v>
      </c>
      <c r="H11" s="16">
        <v>35047</v>
      </c>
      <c r="I11" s="16">
        <v>0</v>
      </c>
      <c r="J11" s="16">
        <v>0</v>
      </c>
      <c r="K11" s="16">
        <v>0</v>
      </c>
      <c r="L11" s="4" t="s">
        <v>32</v>
      </c>
      <c r="M11" s="17">
        <v>0</v>
      </c>
      <c r="N11" s="17">
        <v>0</v>
      </c>
      <c r="O11" s="17">
        <v>0</v>
      </c>
      <c r="P11" s="17">
        <v>3</v>
      </c>
      <c r="Q11" s="17">
        <v>4</v>
      </c>
      <c r="R11" s="17">
        <v>0</v>
      </c>
      <c r="S11" s="17">
        <v>0</v>
      </c>
      <c r="T11" s="17">
        <v>0</v>
      </c>
      <c r="U11" s="1">
        <f t="shared" si="0"/>
        <v>7</v>
      </c>
      <c r="V11" s="2">
        <f>SUM(F11:K11)</f>
        <v>97135</v>
      </c>
    </row>
    <row r="12" spans="1:22" x14ac:dyDescent="0.4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0"/>
        <v>0</v>
      </c>
      <c r="V12" s="2">
        <f t="shared" ref="V12:V20" si="1">SUM(F12:K12)</f>
        <v>0</v>
      </c>
    </row>
    <row r="13" spans="1:22" x14ac:dyDescent="0.4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ref="U13:U20" si="2">SUM(M13:T13)</f>
        <v>0</v>
      </c>
      <c r="V13" s="2">
        <f t="shared" si="1"/>
        <v>0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2"/>
        <v>0</v>
      </c>
      <c r="V14" s="2">
        <f t="shared" si="1"/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2"/>
        <v>0</v>
      </c>
      <c r="V15" s="2">
        <f t="shared" si="1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12:D20">
    <cfRule type="expression" dxfId="7" priority="15">
      <formula>OR($D12&gt;2018,AND($D12&lt;2018,$D12&lt;&gt;""))</formula>
    </cfRule>
  </conditionalFormatting>
  <conditionalFormatting sqref="V12">
    <cfRule type="expression" dxfId="6" priority="12">
      <formula>$V$12&lt;0</formula>
    </cfRule>
  </conditionalFormatting>
  <conditionalFormatting sqref="V12">
    <cfRule type="cellIs" dxfId="5" priority="11" operator="lessThan">
      <formula>0</formula>
    </cfRule>
  </conditionalFormatting>
  <conditionalFormatting sqref="V13:V20">
    <cfRule type="expression" dxfId="4" priority="8">
      <formula>$V$12&lt;0</formula>
    </cfRule>
  </conditionalFormatting>
  <conditionalFormatting sqref="V13:V20">
    <cfRule type="cellIs" dxfId="3" priority="7" operator="lessThan">
      <formula>0</formula>
    </cfRule>
  </conditionalFormatting>
  <conditionalFormatting sqref="D7:D11">
    <cfRule type="expression" dxfId="2" priority="3">
      <formula>OR($D7&gt;2018,AND($D7&lt;2018,$D7&lt;&gt;""))</formula>
    </cfRule>
  </conditionalFormatting>
  <conditionalFormatting sqref="V7:V11">
    <cfRule type="cellIs" dxfId="1" priority="1" operator="lessThan">
      <formula>0</formula>
    </cfRule>
  </conditionalFormatting>
  <conditionalFormatting sqref="V7:V11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20">
      <formula1>"N/A, FMR, Actual Rent"</formula1>
    </dataValidation>
    <dataValidation type="list" allowBlank="1" showInputMessage="1" showErrorMessage="1" sqref="E7:E20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2017-04-04T23:09:57Z</dcterms:modified>
</cp:coreProperties>
</file>