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N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GIW'!$A$1:$V$25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0" i="1" l="1"/>
  <c r="V20" i="1"/>
  <c r="V22" i="1" l="1"/>
  <c r="V19" i="1"/>
  <c r="V25" i="1" l="1"/>
  <c r="V24" i="1"/>
  <c r="V23" i="1"/>
  <c r="V21" i="1"/>
  <c r="V18" i="1"/>
  <c r="V17" i="1"/>
  <c r="U25" i="1"/>
  <c r="U24" i="1"/>
  <c r="U23" i="1"/>
  <c r="U22" i="1"/>
  <c r="U21" i="1"/>
  <c r="U19" i="1"/>
  <c r="U18" i="1"/>
  <c r="U17" i="1"/>
  <c r="H3" i="1" l="1"/>
</calcChain>
</file>

<file path=xl/sharedStrings.xml><?xml version="1.0" encoding="utf-8"?>
<sst xmlns="http://schemas.openxmlformats.org/spreadsheetml/2006/main" count="84" uniqueCount="67">
  <si>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</si>
  <si>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</si>
  <si>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</si>
  <si>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</si>
  <si>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</si>
  <si>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</si>
  <si>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</si>
  <si>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</si>
  <si>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</si>
  <si>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</si>
  <si>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</si>
  <si>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</si>
  <si>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</si>
  <si>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</si>
  <si>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</si>
  <si>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</si>
  <si>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</si>
  <si>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</si>
  <si>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</si>
  <si>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</si>
  <si>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</si>
  <si>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</si>
  <si>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</si>
  <si>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</si>
  <si>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</si>
  <si>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</si>
  <si>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</si>
  <si>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</si>
  <si>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</si>
  <si>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</si>
  <si>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</si>
  <si>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</si>
  <si>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TH</t>
  </si>
  <si>
    <t>SSO</t>
  </si>
  <si>
    <t>Actual Rent</t>
  </si>
  <si>
    <t>The Salvation Army</t>
  </si>
  <si>
    <t>Knoxville</t>
  </si>
  <si>
    <t>Knoxville Knox County Community Action Committee</t>
  </si>
  <si>
    <t>Elizabeth's Home</t>
  </si>
  <si>
    <t>TN0034L4J021609</t>
  </si>
  <si>
    <t>TN-502</t>
  </si>
  <si>
    <t>Knoxville/Knox County CoC</t>
  </si>
  <si>
    <t>City of Knoxville, Tennessee</t>
  </si>
  <si>
    <t>Helen Ross McNabb Center</t>
  </si>
  <si>
    <t>Helen Ross McNabb Center Supportive Housing</t>
  </si>
  <si>
    <t>TN0036L4J021609</t>
  </si>
  <si>
    <t>Knoxville HMIS</t>
  </si>
  <si>
    <t>UT HMIS</t>
  </si>
  <si>
    <t>TN0037L4J021609</t>
  </si>
  <si>
    <t>Operation Bootstrap Transitional Housing Program</t>
  </si>
  <si>
    <t>TN0038L4J021609</t>
  </si>
  <si>
    <t>Positively Living</t>
  </si>
  <si>
    <t>Parkridge Harbor Apartments</t>
  </si>
  <si>
    <t>TN0039L4J021609</t>
  </si>
  <si>
    <t>Knoxville-Knox County Community Action Committee</t>
  </si>
  <si>
    <t>REACH</t>
  </si>
  <si>
    <t>TN0042L4J021609</t>
  </si>
  <si>
    <t>Southeastern Housing Foundation II</t>
  </si>
  <si>
    <t>Flenniken Housing</t>
  </si>
  <si>
    <t>TN0127L4J021605</t>
  </si>
  <si>
    <t>Volunteer Ministry Center</t>
  </si>
  <si>
    <t>Minvilla Manor FY2016</t>
  </si>
  <si>
    <t>TN0148L4J021607</t>
  </si>
  <si>
    <t>Project SUCCEED Rapid Rehousing</t>
  </si>
  <si>
    <t>TN0227L4J021603</t>
  </si>
  <si>
    <t>Families In Need Rapid ReHousing</t>
  </si>
  <si>
    <t>TN0228L4J021603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</si>
</sst>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1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1390506</v>
      </c>
      <c r="I3" s="23"/>
      <c r="J3" s="24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4" t="s">
        <v>39</v>
      </c>
      <c r="D7" s="4">
        <v>2018</v>
      </c>
      <c r="E7" s="4" t="s">
        <v>31</v>
      </c>
      <c r="F7" s="16">
        <v>0</v>
      </c>
      <c r="G7" s="16">
        <v>70164</v>
      </c>
      <c r="H7" s="16">
        <v>51423</v>
      </c>
      <c r="I7" s="16">
        <v>0</v>
      </c>
      <c r="J7" s="16">
        <v>0</v>
      </c>
      <c r="K7" s="16">
        <v>0</v>
      </c>
      <c r="L7" s="4" t="s">
        <v>34</v>
      </c>
      <c r="M7" s="17">
        <v>0</v>
      </c>
      <c r="N7" s="17">
        <v>0</v>
      </c>
      <c r="O7" s="17">
        <v>0</v>
      </c>
      <c r="P7" s="17">
        <v>3</v>
      </c>
      <c r="Q7" s="17">
        <v>6</v>
      </c>
      <c r="R7" s="17">
        <v>0</v>
      </c>
      <c r="S7" s="17">
        <v>0</v>
      </c>
      <c r="T7" s="17">
        <v>0</v>
      </c>
      <c r="U7" s="1">
        <f t="shared" ref="U7:U17" si="0">SUM(M7:T7)</f>
        <v>9</v>
      </c>
      <c r="V7" s="2">
        <f t="shared" ref="V7:V16" si="1">SUM(F7:K7)</f>
        <v>121587</v>
      </c>
    </row>
    <row r="8" spans="1:22" customFormat="1" x14ac:dyDescent="0.45">
      <c r="A8" s="3" t="s">
        <v>43</v>
      </c>
      <c r="B8" s="3" t="s">
        <v>44</v>
      </c>
      <c r="C8" s="4" t="s">
        <v>45</v>
      </c>
      <c r="D8" s="4">
        <v>2018</v>
      </c>
      <c r="E8" s="4" t="s">
        <v>31</v>
      </c>
      <c r="F8" s="16">
        <v>0</v>
      </c>
      <c r="G8" s="16">
        <v>0</v>
      </c>
      <c r="H8" s="16">
        <v>87020</v>
      </c>
      <c r="I8" s="16">
        <v>264822</v>
      </c>
      <c r="J8" s="16">
        <v>0</v>
      </c>
      <c r="K8" s="16">
        <v>20828</v>
      </c>
      <c r="L8" s="4" t="s">
        <v>30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372670</v>
      </c>
    </row>
    <row r="9" spans="1:22" customFormat="1" x14ac:dyDescent="0.45">
      <c r="A9" s="3" t="s">
        <v>46</v>
      </c>
      <c r="B9" s="3" t="s">
        <v>47</v>
      </c>
      <c r="C9" s="4" t="s">
        <v>48</v>
      </c>
      <c r="D9" s="4">
        <v>2018</v>
      </c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132282</v>
      </c>
      <c r="K9" s="16">
        <v>0</v>
      </c>
      <c r="L9" s="4" t="s">
        <v>30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132282</v>
      </c>
    </row>
    <row r="10" spans="1:22" customFormat="1" x14ac:dyDescent="0.45">
      <c r="A10" s="3" t="s">
        <v>35</v>
      </c>
      <c r="B10" s="3" t="s">
        <v>49</v>
      </c>
      <c r="C10" s="4" t="s">
        <v>50</v>
      </c>
      <c r="D10" s="4">
        <v>2018</v>
      </c>
      <c r="E10" s="4" t="s">
        <v>32</v>
      </c>
      <c r="F10" s="16">
        <v>0</v>
      </c>
      <c r="G10" s="16">
        <v>0</v>
      </c>
      <c r="H10" s="16">
        <v>197760</v>
      </c>
      <c r="I10" s="16">
        <v>0</v>
      </c>
      <c r="J10" s="16">
        <v>0</v>
      </c>
      <c r="K10" s="16">
        <v>19776</v>
      </c>
      <c r="L10" s="4" t="s">
        <v>30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217536</v>
      </c>
    </row>
    <row r="11" spans="1:22" customFormat="1" x14ac:dyDescent="0.45">
      <c r="A11" s="3" t="s">
        <v>51</v>
      </c>
      <c r="B11" s="3" t="s">
        <v>52</v>
      </c>
      <c r="C11" s="4" t="s">
        <v>53</v>
      </c>
      <c r="D11" s="4">
        <v>2018</v>
      </c>
      <c r="E11" s="4" t="s">
        <v>31</v>
      </c>
      <c r="F11" s="16">
        <v>0</v>
      </c>
      <c r="G11" s="16">
        <v>0</v>
      </c>
      <c r="H11" s="16">
        <v>23821</v>
      </c>
      <c r="I11" s="16">
        <v>52968</v>
      </c>
      <c r="J11" s="16">
        <v>0</v>
      </c>
      <c r="K11" s="16">
        <v>3391</v>
      </c>
      <c r="L11" s="4" t="s">
        <v>30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80180</v>
      </c>
    </row>
    <row r="12" spans="1:22" customFormat="1" x14ac:dyDescent="0.45">
      <c r="A12" s="3" t="s">
        <v>54</v>
      </c>
      <c r="B12" s="3" t="s">
        <v>55</v>
      </c>
      <c r="C12" s="4" t="s">
        <v>56</v>
      </c>
      <c r="D12" s="4">
        <v>2018</v>
      </c>
      <c r="E12" s="4" t="s">
        <v>33</v>
      </c>
      <c r="F12" s="16">
        <v>0</v>
      </c>
      <c r="G12" s="16">
        <v>0</v>
      </c>
      <c r="H12" s="16">
        <v>104580</v>
      </c>
      <c r="I12" s="16">
        <v>0</v>
      </c>
      <c r="J12" s="16">
        <v>0</v>
      </c>
      <c r="K12" s="16">
        <v>0</v>
      </c>
      <c r="L12" s="4" t="s">
        <v>30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104580</v>
      </c>
    </row>
    <row r="13" spans="1:22" customFormat="1" x14ac:dyDescent="0.45">
      <c r="A13" s="3" t="s">
        <v>57</v>
      </c>
      <c r="B13" s="3" t="s">
        <v>58</v>
      </c>
      <c r="C13" s="4" t="s">
        <v>59</v>
      </c>
      <c r="D13" s="4">
        <v>2018</v>
      </c>
      <c r="E13" s="4" t="s">
        <v>31</v>
      </c>
      <c r="F13" s="16">
        <v>0</v>
      </c>
      <c r="G13" s="16">
        <v>0</v>
      </c>
      <c r="H13" s="16">
        <v>0</v>
      </c>
      <c r="I13" s="16">
        <v>69951</v>
      </c>
      <c r="J13" s="16">
        <v>0</v>
      </c>
      <c r="K13" s="16">
        <v>0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69951</v>
      </c>
    </row>
    <row r="14" spans="1:22" customFormat="1" x14ac:dyDescent="0.45">
      <c r="A14" s="3" t="s">
        <v>60</v>
      </c>
      <c r="B14" s="3" t="s">
        <v>61</v>
      </c>
      <c r="C14" s="4" t="s">
        <v>62</v>
      </c>
      <c r="D14" s="4">
        <v>2018</v>
      </c>
      <c r="E14" s="4" t="s">
        <v>31</v>
      </c>
      <c r="F14" s="16">
        <v>0</v>
      </c>
      <c r="G14" s="16">
        <v>0</v>
      </c>
      <c r="H14" s="16">
        <v>0</v>
      </c>
      <c r="I14" s="16">
        <v>60570</v>
      </c>
      <c r="J14" s="16">
        <v>0</v>
      </c>
      <c r="K14" s="16">
        <v>0</v>
      </c>
      <c r="L14" s="4" t="s">
        <v>30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60570</v>
      </c>
    </row>
    <row r="15" spans="1:22" customFormat="1" x14ac:dyDescent="0.45">
      <c r="A15" s="3" t="s">
        <v>54</v>
      </c>
      <c r="B15" s="3" t="s">
        <v>63</v>
      </c>
      <c r="C15" s="4" t="s">
        <v>64</v>
      </c>
      <c r="D15" s="4">
        <v>2018</v>
      </c>
      <c r="E15" s="4" t="s">
        <v>31</v>
      </c>
      <c r="F15" s="16">
        <v>0</v>
      </c>
      <c r="G15" s="16">
        <v>5616</v>
      </c>
      <c r="H15" s="16">
        <v>134898</v>
      </c>
      <c r="I15" s="16">
        <v>0</v>
      </c>
      <c r="J15" s="16">
        <v>0</v>
      </c>
      <c r="K15" s="16">
        <v>0</v>
      </c>
      <c r="L15" s="4" t="s">
        <v>34</v>
      </c>
      <c r="M15" s="17">
        <v>0</v>
      </c>
      <c r="N15" s="17">
        <v>0</v>
      </c>
      <c r="O15" s="17">
        <v>0</v>
      </c>
      <c r="P15" s="17">
        <v>5</v>
      </c>
      <c r="Q15" s="17">
        <v>2</v>
      </c>
      <c r="R15" s="17">
        <v>0</v>
      </c>
      <c r="S15" s="17">
        <v>0</v>
      </c>
      <c r="T15" s="17">
        <v>0</v>
      </c>
      <c r="U15" s="1">
        <f t="shared" si="0"/>
        <v>7</v>
      </c>
      <c r="V15" s="2">
        <f t="shared" si="1"/>
        <v>140514</v>
      </c>
    </row>
    <row r="16" spans="1:22" customFormat="1" x14ac:dyDescent="0.45">
      <c r="A16" s="3" t="s">
        <v>54</v>
      </c>
      <c r="B16" s="3" t="s">
        <v>65</v>
      </c>
      <c r="C16" s="4" t="s">
        <v>66</v>
      </c>
      <c r="D16" s="4">
        <v>2018</v>
      </c>
      <c r="E16" s="4" t="s">
        <v>31</v>
      </c>
      <c r="F16" s="16">
        <v>0</v>
      </c>
      <c r="G16" s="16">
        <v>5616</v>
      </c>
      <c r="H16" s="16">
        <v>85020</v>
      </c>
      <c r="I16" s="16">
        <v>0</v>
      </c>
      <c r="J16" s="16">
        <v>0</v>
      </c>
      <c r="K16" s="16">
        <v>0</v>
      </c>
      <c r="L16" s="4" t="s">
        <v>34</v>
      </c>
      <c r="M16" s="17">
        <v>0</v>
      </c>
      <c r="N16" s="17">
        <v>0</v>
      </c>
      <c r="O16" s="17">
        <v>0</v>
      </c>
      <c r="P16" s="17">
        <v>5</v>
      </c>
      <c r="Q16" s="17">
        <v>2</v>
      </c>
      <c r="R16" s="17">
        <v>0</v>
      </c>
      <c r="S16" s="17">
        <v>0</v>
      </c>
      <c r="T16" s="17">
        <v>0</v>
      </c>
      <c r="U16" s="1">
        <f t="shared" si="0"/>
        <v>7</v>
      </c>
      <c r="V16" s="2">
        <f t="shared" si="1"/>
        <v>90636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0"/>
        <v>0</v>
      </c>
      <c r="V17" s="2">
        <f t="shared" ref="V17:V25" si="2">SUM(F17:K17)</f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ref="U18:U25" si="3">SUM(M18:T18)</f>
        <v>0</v>
      </c>
      <c r="V18" s="2">
        <f t="shared" si="2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7:D25">
    <cfRule type="expression" dxfId="7" priority="15">
      <formula>OR($D17&gt;2018,AND($D17&lt;2018,$D17&lt;&gt;""))</formula>
    </cfRule>
  </conditionalFormatting>
  <conditionalFormatting sqref="V17">
    <cfRule type="expression" dxfId="6" priority="12">
      <formula>$V$17&lt;0</formula>
    </cfRule>
  </conditionalFormatting>
  <conditionalFormatting sqref="V17">
    <cfRule type="cellIs" dxfId="5" priority="11" operator="lessThan">
      <formula>0</formula>
    </cfRule>
  </conditionalFormatting>
  <conditionalFormatting sqref="V18:V25">
    <cfRule type="expression" dxfId="4" priority="8">
      <formula>$V$17&lt;0</formula>
    </cfRule>
  </conditionalFormatting>
  <conditionalFormatting sqref="V18:V25">
    <cfRule type="cellIs" dxfId="3" priority="7" operator="lessThan">
      <formula>0</formula>
    </cfRule>
  </conditionalFormatting>
  <conditionalFormatting sqref="D7:D16">
    <cfRule type="expression" dxfId="2" priority="3">
      <formula>OR($D7&gt;2018,AND($D7&lt;2018,$D7&lt;&gt;""))</formula>
    </cfRule>
  </conditionalFormatting>
  <conditionalFormatting sqref="V7:V16">
    <cfRule type="cellIs" dxfId="1" priority="1" operator="lessThan">
      <formula>0</formula>
    </cfRule>
  </conditionalFormatting>
  <conditionalFormatting sqref="V7:V16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25">
      <formula1>"N/A, FMR, Actual Rent"</formula1>
    </dataValidation>
    <dataValidation type="list" allowBlank="1" showInputMessage="1" showErrorMessage="1" sqref="E7:E25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2017-04-04T23:09:48Z</dcterms:modified>
</cp:coreProperties>
</file>