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esktop\HUD Exchange GIWs\NY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12" i="1"/>
  <c r="V11" i="1"/>
  <c r="V10" i="1"/>
  <c r="V9" i="1"/>
  <c r="V8" i="1"/>
  <c r="V7" i="1"/>
  <c r="U14" i="1"/>
  <c r="V14" i="1"/>
  <c r="V22" i="1" l="1"/>
  <c r="U22" i="1"/>
  <c r="U17" i="1" l="1"/>
  <c r="V17" i="1"/>
  <c r="V19" i="1" l="1"/>
  <c r="V16" i="1"/>
  <c r="V23" i="1" l="1"/>
  <c r="V21" i="1"/>
  <c r="V20" i="1"/>
  <c r="V18" i="1"/>
  <c r="V15" i="1"/>
  <c r="U23" i="1"/>
  <c r="U21" i="1"/>
  <c r="U20" i="1"/>
  <c r="U19" i="1"/>
  <c r="U18" i="1"/>
  <c r="U16" i="1"/>
  <c r="U15" i="1"/>
  <c r="H3" i="1" l="1"/>
</calcChain>
</file>

<file path=xl/sharedStrings.xml><?xml version="1.0" encoding="utf-8"?>
<sst xmlns="http://schemas.openxmlformats.org/spreadsheetml/2006/main" count="69" uniqueCount="55">
  <si>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</si>
  <si>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</si>
  <si>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</si>
  <si>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</si>
  <si>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</si>
  <si>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</si>
  <si>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</si>
  <si>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</si>
  <si>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</si>
  <si>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</si>
  <si>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</si>
  <si>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</si>
  <si>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</si>
  <si>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</si>
  <si>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</si>
  <si>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</si>
  <si>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</si>
  <si>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</si>
  <si>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</si>
  <si>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</si>
  <si>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</si>
  <si>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</si>
  <si>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</si>
  <si>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</si>
  <si>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</si>
  <si>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</si>
  <si>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</si>
  <si>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</si>
  <si>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</si>
  <si>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</si>
  <si>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</si>
  <si>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</si>
  <si>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Corporation for AIDS Research, Education and Services, Inc.</t>
  </si>
  <si>
    <t>Buffalo</t>
  </si>
  <si>
    <t>COLUMBIA OPPORTUNITIES INCORPORATED</t>
  </si>
  <si>
    <t>COI Chronic Homeless Project FY2017</t>
  </si>
  <si>
    <t>NY0174L2C191707</t>
  </si>
  <si>
    <t>NY-519</t>
  </si>
  <si>
    <t>Columbia, Greene Counties CoC</t>
  </si>
  <si>
    <t>Corporation for AIDS Research Education and Services, Inc.</t>
  </si>
  <si>
    <t>St Catherine's Center for Children</t>
  </si>
  <si>
    <t>SCCC Col-Greene PSH 18-19</t>
  </si>
  <si>
    <t>NY0175L2C191705</t>
  </si>
  <si>
    <t>Columbia Greene HMIS Con (2017)</t>
  </si>
  <si>
    <t>NY0590L2C191709</t>
  </si>
  <si>
    <t>The Mental Health Association of Columbia-Greene Counties, Inc.</t>
  </si>
  <si>
    <t>P16 Permanent Supportive Housing for CH and Homeless Individuals and Families</t>
  </si>
  <si>
    <t>NY0591L2C191709</t>
  </si>
  <si>
    <t>Community Action of Greene County,Inc..</t>
  </si>
  <si>
    <t>Supportive Housing for Chronically Homeless Individuals 2017</t>
  </si>
  <si>
    <t>NY0593L2C191708</t>
  </si>
  <si>
    <t>P2S Permanent Supportive Housing Project for Chronically Homeless, Mentally Ill</t>
  </si>
  <si>
    <t>NY0671L2C191706</t>
  </si>
  <si>
    <t>Supportive Housing for Homeless Families 2017</t>
  </si>
  <si>
    <t>NY0782L2C191706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</si>
</sst>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992187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9921875" style="9"/>
  </cols>
  <sheetData>
    <row r="1" spans="1:22" ht="35.35" customHeight="1" x14ac:dyDescent="0.4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39</v>
      </c>
      <c r="I1" s="28"/>
      <c r="J1" s="29"/>
    </row>
    <row r="2" spans="1:22" ht="35.35" customHeight="1" x14ac:dyDescent="0.45">
      <c r="A2" s="18" t="s">
        <v>11</v>
      </c>
      <c r="B2" s="30" t="s">
        <v>37</v>
      </c>
      <c r="C2" s="30"/>
      <c r="D2" s="30"/>
      <c r="E2" s="37"/>
      <c r="F2" s="38"/>
      <c r="G2" s="38"/>
      <c r="H2" s="38"/>
      <c r="I2" s="38"/>
      <c r="J2" s="39"/>
    </row>
    <row r="3" spans="1:22" ht="35.35" customHeight="1" x14ac:dyDescent="0.45">
      <c r="A3" s="19" t="s">
        <v>12</v>
      </c>
      <c r="B3" s="30" t="s">
        <v>38</v>
      </c>
      <c r="C3" s="30"/>
      <c r="D3" s="30"/>
      <c r="E3" s="34" t="s">
        <v>28</v>
      </c>
      <c r="F3" s="35"/>
      <c r="G3" s="36"/>
      <c r="H3" s="22">
        <f ca="1">SUM(OFFSET(V6,1,0,500,1))</f>
        <v>450819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34</v>
      </c>
      <c r="B7" s="3" t="s">
        <v>35</v>
      </c>
      <c r="C7" s="4" t="s">
        <v>36</v>
      </c>
      <c r="D7" s="4">
        <v>2019</v>
      </c>
      <c r="E7" s="4" t="s">
        <v>30</v>
      </c>
      <c r="F7" s="16">
        <v>9738</v>
      </c>
      <c r="G7" s="16">
        <v>0</v>
      </c>
      <c r="H7" s="16">
        <v>2917</v>
      </c>
      <c r="I7" s="16">
        <v>3635</v>
      </c>
      <c r="J7" s="16">
        <v>0</v>
      </c>
      <c r="K7" s="16">
        <v>997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3" si="0">SUM(F7:K7)</f>
        <v>17287</v>
      </c>
    </row>
    <row r="8" spans="1:22" customFormat="1" x14ac:dyDescent="0.45">
      <c r="A8" s="3" t="s">
        <v>40</v>
      </c>
      <c r="B8" s="3" t="s">
        <v>41</v>
      </c>
      <c r="C8" s="4" t="s">
        <v>42</v>
      </c>
      <c r="D8" s="4">
        <v>2019</v>
      </c>
      <c r="E8" s="4" t="s">
        <v>30</v>
      </c>
      <c r="F8" s="16">
        <v>74302</v>
      </c>
      <c r="G8" s="16">
        <v>0</v>
      </c>
      <c r="H8" s="16">
        <v>1000</v>
      </c>
      <c r="I8" s="16">
        <v>0</v>
      </c>
      <c r="J8" s="16">
        <v>0</v>
      </c>
      <c r="K8" s="16">
        <v>4546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79848</v>
      </c>
    </row>
    <row r="9" spans="1:22" customFormat="1" x14ac:dyDescent="0.45">
      <c r="A9" s="3" t="s">
        <v>32</v>
      </c>
      <c r="B9" s="3" t="s">
        <v>43</v>
      </c>
      <c r="C9" s="4" t="s">
        <v>44</v>
      </c>
      <c r="D9" s="4">
        <v>2019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11279</v>
      </c>
      <c r="K9" s="16">
        <v>789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12068</v>
      </c>
    </row>
    <row r="10" spans="1:22" customFormat="1" x14ac:dyDescent="0.45">
      <c r="A10" s="3" t="s">
        <v>45</v>
      </c>
      <c r="B10" s="3" t="s">
        <v>46</v>
      </c>
      <c r="C10" s="4" t="s">
        <v>47</v>
      </c>
      <c r="D10" s="4">
        <v>2019</v>
      </c>
      <c r="E10" s="4" t="s">
        <v>30</v>
      </c>
      <c r="F10" s="16">
        <v>150510</v>
      </c>
      <c r="G10" s="16">
        <v>0</v>
      </c>
      <c r="H10" s="16">
        <v>53639</v>
      </c>
      <c r="I10" s="16">
        <v>23096</v>
      </c>
      <c r="J10" s="16">
        <v>850</v>
      </c>
      <c r="K10" s="16">
        <v>12615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240710</v>
      </c>
    </row>
    <row r="11" spans="1:22" customFormat="1" x14ac:dyDescent="0.45">
      <c r="A11" s="3" t="s">
        <v>48</v>
      </c>
      <c r="B11" s="3" t="s">
        <v>49</v>
      </c>
      <c r="C11" s="4" t="s">
        <v>50</v>
      </c>
      <c r="D11" s="4">
        <v>2019</v>
      </c>
      <c r="E11" s="4" t="s">
        <v>30</v>
      </c>
      <c r="F11" s="16">
        <v>15200</v>
      </c>
      <c r="G11" s="16">
        <v>0</v>
      </c>
      <c r="H11" s="16">
        <v>0</v>
      </c>
      <c r="I11" s="16">
        <v>1533</v>
      </c>
      <c r="J11" s="16">
        <v>0</v>
      </c>
      <c r="K11" s="16">
        <v>993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17726</v>
      </c>
    </row>
    <row r="12" spans="1:22" customFormat="1" x14ac:dyDescent="0.45">
      <c r="A12" s="3" t="s">
        <v>45</v>
      </c>
      <c r="B12" s="3" t="s">
        <v>51</v>
      </c>
      <c r="C12" s="4" t="s">
        <v>52</v>
      </c>
      <c r="D12" s="4">
        <v>2019</v>
      </c>
      <c r="E12" s="4" t="s">
        <v>30</v>
      </c>
      <c r="F12" s="16">
        <v>19233</v>
      </c>
      <c r="G12" s="16">
        <v>0</v>
      </c>
      <c r="H12" s="16">
        <v>7275</v>
      </c>
      <c r="I12" s="16">
        <v>3481</v>
      </c>
      <c r="J12" s="16">
        <v>500</v>
      </c>
      <c r="K12" s="16">
        <v>1892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32381</v>
      </c>
    </row>
    <row r="13" spans="1:22" customFormat="1" x14ac:dyDescent="0.45">
      <c r="A13" s="3" t="s">
        <v>48</v>
      </c>
      <c r="B13" s="3" t="s">
        <v>53</v>
      </c>
      <c r="C13" s="4" t="s">
        <v>54</v>
      </c>
      <c r="D13" s="4">
        <v>2019</v>
      </c>
      <c r="E13" s="4" t="s">
        <v>30</v>
      </c>
      <c r="F13" s="16">
        <v>38014</v>
      </c>
      <c r="G13" s="16">
        <v>0</v>
      </c>
      <c r="H13" s="16">
        <v>9840</v>
      </c>
      <c r="I13" s="16">
        <v>0</v>
      </c>
      <c r="J13" s="16">
        <v>0</v>
      </c>
      <c r="K13" s="16">
        <v>2945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50799</v>
      </c>
    </row>
    <row r="14" spans="1:22" x14ac:dyDescent="0.4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>SUM(M14:T14)</f>
        <v>0</v>
      </c>
      <c r="V14" s="2">
        <f t="shared" ref="V14:V23" si="1">SUM(F14:K14)</f>
        <v>0</v>
      </c>
    </row>
    <row r="15" spans="1:22" x14ac:dyDescent="0.4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ref="U15:U23" si="2">SUM(M15:T15)</f>
        <v>0</v>
      </c>
      <c r="V15" s="2">
        <f t="shared" si="1"/>
        <v>0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2"/>
        <v>0</v>
      </c>
      <c r="V16" s="2">
        <f t="shared" si="1"/>
        <v>0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ref="U22" si="3">SUM(M22:T22)</f>
        <v>0</v>
      </c>
      <c r="V22" s="2">
        <f t="shared" ref="V22" si="4">SUM(F22:K22)</f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4:V21">
    <cfRule type="cellIs" dxfId="12" priority="23" operator="lessThan">
      <formula>0</formula>
    </cfRule>
  </conditionalFormatting>
  <conditionalFormatting sqref="V14:V21">
    <cfRule type="expression" dxfId="11" priority="24">
      <formula>$V$14&lt;0</formula>
    </cfRule>
  </conditionalFormatting>
  <conditionalFormatting sqref="D14:D21">
    <cfRule type="expression" dxfId="10" priority="22">
      <formula>OR($D14&gt;2019,AND($D14&lt;2019,$D14&lt;&gt;""))</formula>
    </cfRule>
  </conditionalFormatting>
  <conditionalFormatting sqref="V23">
    <cfRule type="cellIs" dxfId="9" priority="19" operator="lessThan">
      <formula>0</formula>
    </cfRule>
  </conditionalFormatting>
  <conditionalFormatting sqref="V23">
    <cfRule type="expression" dxfId="8" priority="20">
      <formula>$V$14&lt;0</formula>
    </cfRule>
  </conditionalFormatting>
  <conditionalFormatting sqref="D23">
    <cfRule type="expression" dxfId="7" priority="18">
      <formula>OR($D23&gt;2019,AND($D23&lt;2019,$D23&lt;&gt;""))</formula>
    </cfRule>
  </conditionalFormatting>
  <conditionalFormatting sqref="V22">
    <cfRule type="cellIs" dxfId="6" priority="15" operator="lessThan">
      <formula>0</formula>
    </cfRule>
  </conditionalFormatting>
  <conditionalFormatting sqref="V22">
    <cfRule type="expression" dxfId="5" priority="16">
      <formula>$V$14&lt;0</formula>
    </cfRule>
  </conditionalFormatting>
  <conditionalFormatting sqref="D22">
    <cfRule type="expression" dxfId="4" priority="14">
      <formula>OR($D22&gt;2019,AND($D22&lt;2019,$D22&lt;&gt;""))</formula>
    </cfRule>
  </conditionalFormatting>
  <conditionalFormatting sqref="V7:V13">
    <cfRule type="cellIs" dxfId="3" priority="3" operator="lessThan">
      <formula>0</formula>
    </cfRule>
  </conditionalFormatting>
  <conditionalFormatting sqref="V7:V13">
    <cfRule type="expression" dxfId="2" priority="4">
      <formula>$V$7&lt;0</formula>
    </cfRule>
  </conditionalFormatting>
  <conditionalFormatting sqref="D7:D13">
    <cfRule type="expression" dxfId="1" priority="2">
      <formula>OR($D7&gt;2019,AND($D7&lt;2019,$D7&lt;&gt;""))</formula>
    </cfRule>
  </conditionalFormatting>
  <conditionalFormatting sqref="C7:C23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3">
      <formula1>"N/A, FMR, Actual Rent"</formula1>
    </dataValidation>
    <dataValidation type="list" allowBlank="1" showInputMessage="1" showErrorMessage="1" sqref="E7:E2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2018-04-12T21:03:06Z</dcterms:modified>
</cp:coreProperties>
</file>