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NC-500\"/>
    </mc:Choice>
  </mc:AlternateContent>
  <bookViews>
    <workbookView xWindow="0" yWindow="0" windowWidth="2561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9" i="1"/>
  <c r="V8" i="1"/>
  <c r="V7" i="1"/>
  <c r="U11" i="1" l="1"/>
  <c r="V11" i="1"/>
  <c r="V19" i="1" l="1"/>
  <c r="U19" i="1"/>
  <c r="U14" i="1" l="1"/>
  <c r="V14" i="1"/>
  <c r="V16" i="1" l="1"/>
  <c r="V13" i="1"/>
  <c r="V20" i="1" l="1"/>
  <c r="V18" i="1"/>
  <c r="V17" i="1"/>
  <c r="V15" i="1"/>
  <c r="V12" i="1"/>
  <c r="U20" i="1"/>
  <c r="U18" i="1"/>
  <c r="U17" i="1"/>
  <c r="U16" i="1"/>
  <c r="U15" i="1"/>
  <c r="U13" i="1"/>
  <c r="U12" i="1"/>
  <c r="H3" i="1" l="1"/>
</calcChain>
</file>

<file path=xl/sharedStrings.xml><?xml version="1.0" encoding="utf-8"?>
<sst xmlns="http://schemas.openxmlformats.org/spreadsheetml/2006/main" count="54" uniqueCount="47">
  <si>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</si>
  <si>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</si>
  <si>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</si>
  <si>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</si>
  <si>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</si>
  <si>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</si>
  <si>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</si>
  <si>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</si>
  <si>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</si>
  <si>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</si>
  <si>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</si>
  <si>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</si>
  <si>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</si>
  <si>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</si>
  <si>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</si>
  <si>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</si>
  <si>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</si>
  <si>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</si>
  <si>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</si>
  <si>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</si>
  <si>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</si>
  <si>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</si>
  <si>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</si>
  <si>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</si>
  <si>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</si>
  <si>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</si>
  <si>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</si>
  <si>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</si>
  <si>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</si>
  <si>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</si>
  <si>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</si>
  <si>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</si>
  <si>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>Greensboro</t>
  </si>
  <si>
    <t>UNC XDS Leasing Project 1</t>
  </si>
  <si>
    <t>NC-513</t>
  </si>
  <si>
    <t>Chapel Hill/Orange County CoC</t>
  </si>
  <si>
    <t>Orange County, NC</t>
  </si>
  <si>
    <t>Cardinal Innovations OPC</t>
  </si>
  <si>
    <t>PSH Concern of Durham Renewal 2017</t>
  </si>
  <si>
    <t>NC0227L4F131707</t>
  </si>
  <si>
    <t>Orange Co Housing Support Program</t>
  </si>
  <si>
    <t>NC0339L4F131702</t>
  </si>
  <si>
    <t>Inter-Faith Council for Social Service Inc</t>
  </si>
  <si>
    <t>IFC PSH 2017 Expan. Reallocation</t>
  </si>
  <si>
    <t>NC0376L4F131701</t>
  </si>
  <si>
    <t>NC0215L4F131704</t>
  </si>
  <si>
    <t>Inter-Faith Council for Social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</si>
</sst>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32</v>
      </c>
      <c r="C1" s="30"/>
      <c r="D1" s="30"/>
      <c r="E1" s="31" t="s">
        <v>13</v>
      </c>
      <c r="F1" s="32"/>
      <c r="G1" s="33"/>
      <c r="H1" s="27" t="s">
        <v>36</v>
      </c>
      <c r="I1" s="28"/>
      <c r="J1" s="29"/>
    </row>
    <row r="2" spans="1:22" ht="35.25" customHeight="1" x14ac:dyDescent="0.35">
      <c r="A2" s="18" t="s">
        <v>11</v>
      </c>
      <c r="B2" s="30" t="s">
        <v>34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35</v>
      </c>
      <c r="C3" s="30"/>
      <c r="D3" s="30"/>
      <c r="E3" s="34" t="s">
        <v>28</v>
      </c>
      <c r="F3" s="35"/>
      <c r="G3" s="36"/>
      <c r="H3" s="22">
        <f ca="1">SUM(OFFSET(V6,1,0,500,1))</f>
        <v>664478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46</v>
      </c>
      <c r="B7" s="3" t="s">
        <v>33</v>
      </c>
      <c r="C7" s="4" t="s">
        <v>45</v>
      </c>
      <c r="D7" s="4">
        <v>2019</v>
      </c>
      <c r="E7" s="4" t="s">
        <v>30</v>
      </c>
      <c r="F7" s="16">
        <v>0</v>
      </c>
      <c r="G7" s="16">
        <v>41960</v>
      </c>
      <c r="H7" s="16">
        <v>0</v>
      </c>
      <c r="I7" s="16">
        <v>0</v>
      </c>
      <c r="J7" s="16">
        <v>0</v>
      </c>
      <c r="K7" s="16">
        <v>4196</v>
      </c>
      <c r="L7" s="4" t="s">
        <v>31</v>
      </c>
      <c r="M7" s="17">
        <v>0</v>
      </c>
      <c r="N7" s="17">
        <v>0</v>
      </c>
      <c r="O7" s="17">
        <v>4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4</v>
      </c>
      <c r="V7" s="2">
        <f>SUM(F7:K7)</f>
        <v>46156</v>
      </c>
    </row>
    <row r="8" spans="1:22" customFormat="1" x14ac:dyDescent="0.35">
      <c r="A8" s="3" t="s">
        <v>37</v>
      </c>
      <c r="B8" s="3" t="s">
        <v>38</v>
      </c>
      <c r="C8" s="4" t="s">
        <v>39</v>
      </c>
      <c r="D8" s="4">
        <v>2019</v>
      </c>
      <c r="E8" s="4" t="s">
        <v>30</v>
      </c>
      <c r="F8" s="16">
        <v>0</v>
      </c>
      <c r="G8" s="16">
        <v>302346</v>
      </c>
      <c r="H8" s="16">
        <v>33594</v>
      </c>
      <c r="I8" s="16">
        <v>0</v>
      </c>
      <c r="J8" s="16">
        <v>0</v>
      </c>
      <c r="K8" s="16">
        <v>18807</v>
      </c>
      <c r="L8" s="4" t="s">
        <v>31</v>
      </c>
      <c r="M8" s="17">
        <v>0</v>
      </c>
      <c r="N8" s="17">
        <v>0</v>
      </c>
      <c r="O8" s="17">
        <v>14</v>
      </c>
      <c r="P8" s="17">
        <v>7</v>
      </c>
      <c r="Q8" s="17">
        <v>6</v>
      </c>
      <c r="R8" s="17">
        <v>1</v>
      </c>
      <c r="S8" s="17">
        <v>0</v>
      </c>
      <c r="T8" s="17">
        <v>0</v>
      </c>
      <c r="U8" s="1">
        <v>28</v>
      </c>
      <c r="V8" s="2">
        <f>SUM(F8:K8)</f>
        <v>354747</v>
      </c>
    </row>
    <row r="9" spans="1:22" customFormat="1" x14ac:dyDescent="0.35">
      <c r="A9" s="3" t="s">
        <v>46</v>
      </c>
      <c r="B9" s="3" t="s">
        <v>40</v>
      </c>
      <c r="C9" s="4" t="s">
        <v>41</v>
      </c>
      <c r="D9" s="4">
        <v>2019</v>
      </c>
      <c r="E9" s="4" t="s">
        <v>30</v>
      </c>
      <c r="F9" s="16">
        <v>0</v>
      </c>
      <c r="G9" s="16">
        <v>27926</v>
      </c>
      <c r="H9" s="16">
        <v>52712</v>
      </c>
      <c r="I9" s="16">
        <v>0</v>
      </c>
      <c r="J9" s="16">
        <v>0</v>
      </c>
      <c r="K9" s="16">
        <v>8062</v>
      </c>
      <c r="L9" s="4" t="s">
        <v>31</v>
      </c>
      <c r="M9" s="17">
        <v>0</v>
      </c>
      <c r="N9" s="17">
        <v>0</v>
      </c>
      <c r="O9" s="17">
        <v>3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">
        <v>3</v>
      </c>
      <c r="V9" s="2">
        <f>SUM(F9:K9)</f>
        <v>88700</v>
      </c>
    </row>
    <row r="10" spans="1:22" customFormat="1" x14ac:dyDescent="0.35">
      <c r="A10" s="3" t="s">
        <v>42</v>
      </c>
      <c r="B10" s="3" t="s">
        <v>43</v>
      </c>
      <c r="C10" s="4" t="s">
        <v>44</v>
      </c>
      <c r="D10" s="4">
        <v>2019</v>
      </c>
      <c r="E10" s="4" t="s">
        <v>30</v>
      </c>
      <c r="F10" s="16">
        <v>0</v>
      </c>
      <c r="G10" s="16">
        <v>97324</v>
      </c>
      <c r="H10" s="16">
        <v>61654</v>
      </c>
      <c r="I10" s="16">
        <v>0</v>
      </c>
      <c r="J10" s="16">
        <v>0</v>
      </c>
      <c r="K10" s="16">
        <v>15897</v>
      </c>
      <c r="L10" s="4" t="s">
        <v>31</v>
      </c>
      <c r="M10" s="17">
        <v>0</v>
      </c>
      <c r="N10" s="17">
        <v>0</v>
      </c>
      <c r="O10" s="17">
        <v>7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7</v>
      </c>
      <c r="V10" s="2">
        <f>SUM(F10:K10)</f>
        <v>174875</v>
      </c>
    </row>
    <row r="11" spans="1:22" x14ac:dyDescent="0.3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>SUM(M11:T11)</f>
        <v>0</v>
      </c>
      <c r="V11" s="2">
        <f t="shared" ref="V11:V20" si="0">SUM(F11:K11)</f>
        <v>0</v>
      </c>
    </row>
    <row r="12" spans="1:22" x14ac:dyDescent="0.3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ref="U12:U20" si="1">SUM(M12:T12)</f>
        <v>0</v>
      </c>
      <c r="V12" s="2">
        <f t="shared" si="0"/>
        <v>0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1"/>
        <v>0</v>
      </c>
      <c r="V13" s="2">
        <f t="shared" si="0"/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1"/>
        <v>0</v>
      </c>
      <c r="V17" s="2">
        <f t="shared" si="0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1"/>
        <v>0</v>
      </c>
      <c r="V18" s="2">
        <f t="shared" si="0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" si="2">SUM(M19:T19)</f>
        <v>0</v>
      </c>
      <c r="V19" s="2">
        <f t="shared" ref="V19" si="3">SUM(F19:K19)</f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1"/>
        <v>0</v>
      </c>
      <c r="V20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1:V18">
    <cfRule type="cellIs" dxfId="12" priority="23" operator="lessThan">
      <formula>0</formula>
    </cfRule>
  </conditionalFormatting>
  <conditionalFormatting sqref="V11:V18">
    <cfRule type="expression" dxfId="11" priority="24">
      <formula>$V$11&lt;0</formula>
    </cfRule>
  </conditionalFormatting>
  <conditionalFormatting sqref="D11:D18">
    <cfRule type="expression" dxfId="10" priority="22">
      <formula>OR($D11&gt;2019,AND($D11&lt;2019,$D11&lt;&gt;""))</formula>
    </cfRule>
  </conditionalFormatting>
  <conditionalFormatting sqref="V20">
    <cfRule type="cellIs" dxfId="9" priority="19" operator="lessThan">
      <formula>0</formula>
    </cfRule>
  </conditionalFormatting>
  <conditionalFormatting sqref="V20">
    <cfRule type="expression" dxfId="8" priority="20">
      <formula>$V$11&lt;0</formula>
    </cfRule>
  </conditionalFormatting>
  <conditionalFormatting sqref="D20">
    <cfRule type="expression" dxfId="7" priority="18">
      <formula>OR($D20&gt;2019,AND($D20&lt;2019,$D20&lt;&gt;""))</formula>
    </cfRule>
  </conditionalFormatting>
  <conditionalFormatting sqref="V19">
    <cfRule type="cellIs" dxfId="6" priority="15" operator="lessThan">
      <formula>0</formula>
    </cfRule>
  </conditionalFormatting>
  <conditionalFormatting sqref="V19">
    <cfRule type="expression" dxfId="5" priority="16">
      <formula>$V$11&lt;0</formula>
    </cfRule>
  </conditionalFormatting>
  <conditionalFormatting sqref="D19">
    <cfRule type="expression" dxfId="4" priority="14">
      <formula>OR($D19&gt;2019,AND($D19&lt;2019,$D19&lt;&gt;""))</formula>
    </cfRule>
  </conditionalFormatting>
  <conditionalFormatting sqref="V7:V10">
    <cfRule type="cellIs" dxfId="3" priority="3" operator="lessThan">
      <formula>0</formula>
    </cfRule>
  </conditionalFormatting>
  <conditionalFormatting sqref="V7:V10">
    <cfRule type="expression" dxfId="2" priority="4">
      <formula>$V$7&lt;0</formula>
    </cfRule>
  </conditionalFormatting>
  <conditionalFormatting sqref="D7:D10">
    <cfRule type="expression" dxfId="1" priority="2">
      <formula>OR($D7&gt;2019,AND($D7&lt;2019,$D7&lt;&gt;""))</formula>
    </cfRule>
  </conditionalFormatting>
  <conditionalFormatting sqref="C7:C20">
    <cfRule type="expression" dxfId="0" priority="25">
      <formula>(#REF!&gt;1)</formula>
    </cfRule>
  </conditionalFormatting>
  <dataValidations count="4">
    <dataValidation allowBlank="1" showErrorMessage="1" sqref="A6:V6"/>
    <dataValidation type="list" allowBlank="1" showInputMessage="1" showErrorMessage="1" sqref="L7:L20">
      <formula1>"N/A, FMR, Actual Rent"</formula1>
    </dataValidation>
    <dataValidation type="list" allowBlank="1" showInputMessage="1" showErrorMessage="1" sqref="E7:E20">
      <formula1>"PH, TH, Joint TH &amp; PH-RRH, HMIS, SSO, TRA, PRA, SRA, S+C/SRO"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7:K10">
      <formula1>(SUM($F7:$J7))*0.1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2018-06-12T20:05:20Z</dcterms:modified>
</cp:coreProperties>
</file>