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NC-500\"/>
    </mc:Choice>
  </mc:AlternateContent>
  <bookViews>
    <workbookView xWindow="0" yWindow="0" windowWidth="2561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GIW'!$A$1:$V$23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" l="1"/>
  <c r="V12" i="1"/>
  <c r="V11" i="1"/>
  <c r="V10" i="1"/>
  <c r="V9" i="1"/>
  <c r="V8" i="1"/>
  <c r="V7" i="1"/>
  <c r="U14" i="1"/>
  <c r="V14" i="1"/>
  <c r="V22" i="1"/>
  <c r="U22" i="1"/>
  <c r="U17" i="1"/>
  <c r="V17" i="1"/>
  <c r="V19" i="1"/>
  <c r="V16" i="1"/>
  <c r="V23" i="1"/>
  <c r="V21" i="1"/>
  <c r="V20" i="1"/>
  <c r="H3" i="1" s="1"/>
  <c r="V18" i="1"/>
  <c r="V15" i="1"/>
  <c r="U23" i="1"/>
  <c r="U21" i="1"/>
  <c r="U20" i="1"/>
  <c r="U19" i="1"/>
  <c r="U18" i="1"/>
  <c r="U16" i="1"/>
  <c r="U15" i="1"/>
</calcChain>
</file>

<file path=xl/sharedStrings.xml><?xml version="1.0" encoding="utf-8"?>
<sst xmlns="http://schemas.openxmlformats.org/spreadsheetml/2006/main" count="69" uniqueCount="58">
  <si>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</si>
  <si>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</si>
  <si>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</si>
  <si>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</si>
  <si>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</si>
  <si>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</si>
  <si>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</si>
  <si>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</si>
  <si>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</si>
  <si>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</si>
  <si>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</si>
  <si>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</si>
  <si>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</si>
  <si>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</si>
  <si>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</si>
  <si>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</si>
  <si>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</si>
  <si>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</si>
  <si>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</si>
  <si>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</si>
  <si>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</si>
  <si>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</si>
  <si>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</si>
  <si>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</si>
  <si>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</si>
  <si>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</si>
  <si>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</si>
  <si>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</si>
  <si>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</si>
  <si>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</si>
  <si>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</si>
  <si>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</si>
  <si>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</si>
  <si>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TH</t>
  </si>
  <si>
    <t>SSO</t>
  </si>
  <si>
    <t>Actual Rent</t>
  </si>
  <si>
    <t>Family Endeavors, Inc.</t>
  </si>
  <si>
    <t>Greensboro</t>
  </si>
  <si>
    <t>Cumberland IHN</t>
  </si>
  <si>
    <t>ASHTON WOODS 2017</t>
  </si>
  <si>
    <t>NC0102L4F111710</t>
  </si>
  <si>
    <t>NC-511</t>
  </si>
  <si>
    <t>Fayetteville/Cumberland County CoC</t>
  </si>
  <si>
    <t>County of Cumberland</t>
  </si>
  <si>
    <t>LC Renewal 2017</t>
  </si>
  <si>
    <t>NC0103L4F111710</t>
  </si>
  <si>
    <t>Cumberland County, NC</t>
  </si>
  <si>
    <t>Robin's Meadow Transitional Housing Program (FY2017)</t>
  </si>
  <si>
    <t>NC0104L4F111710</t>
  </si>
  <si>
    <t>Family Endeavors Bonanza Renewal FY2017</t>
  </si>
  <si>
    <t>NC0105L4F111710</t>
  </si>
  <si>
    <t>Safe Homes for New Beginnings (FY2017)</t>
  </si>
  <si>
    <t>NC0249L4F111706</t>
  </si>
  <si>
    <t>Fayetteville Urban Ministry</t>
  </si>
  <si>
    <t>FUM Rental Assistance and Support Services</t>
  </si>
  <si>
    <t>NC0395L4F111700</t>
  </si>
  <si>
    <t>Coordinated Assessment 2017</t>
  </si>
  <si>
    <t>NC0396L4F111700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</si>
</sst>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3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37</v>
      </c>
      <c r="C1" s="30"/>
      <c r="D1" s="30"/>
      <c r="E1" s="31" t="s">
        <v>13</v>
      </c>
      <c r="F1" s="32"/>
      <c r="G1" s="33"/>
      <c r="H1" s="27" t="s">
        <v>43</v>
      </c>
      <c r="I1" s="28"/>
      <c r="J1" s="29"/>
    </row>
    <row r="2" spans="1:22" ht="35.25" customHeight="1" x14ac:dyDescent="0.35">
      <c r="A2" s="18" t="s">
        <v>11</v>
      </c>
      <c r="B2" s="30" t="s">
        <v>41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42</v>
      </c>
      <c r="C3" s="30"/>
      <c r="D3" s="30"/>
      <c r="E3" s="34" t="s">
        <v>28</v>
      </c>
      <c r="F3" s="35"/>
      <c r="G3" s="36"/>
      <c r="H3" s="22">
        <f ca="1">SUM(OFFSET(V6,1,0,500,1))</f>
        <v>703508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38</v>
      </c>
      <c r="B7" s="3" t="s">
        <v>39</v>
      </c>
      <c r="C7" s="4" t="s">
        <v>40</v>
      </c>
      <c r="D7" s="4">
        <v>2019</v>
      </c>
      <c r="E7" s="4" t="s">
        <v>33</v>
      </c>
      <c r="F7" s="16">
        <v>0</v>
      </c>
      <c r="G7" s="16">
        <v>0</v>
      </c>
      <c r="H7" s="16">
        <v>50000</v>
      </c>
      <c r="I7" s="16">
        <v>150000</v>
      </c>
      <c r="J7" s="16">
        <v>0</v>
      </c>
      <c r="K7" s="16">
        <v>12268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13" si="0">SUM(F7:K7)</f>
        <v>212268</v>
      </c>
    </row>
    <row r="8" spans="1:22" customFormat="1" x14ac:dyDescent="0.35">
      <c r="A8" s="3" t="s">
        <v>38</v>
      </c>
      <c r="B8" s="3" t="s">
        <v>44</v>
      </c>
      <c r="C8" s="4" t="s">
        <v>45</v>
      </c>
      <c r="D8" s="4">
        <v>2019</v>
      </c>
      <c r="E8" s="4" t="s">
        <v>30</v>
      </c>
      <c r="F8" s="16">
        <v>0</v>
      </c>
      <c r="G8" s="16">
        <v>0</v>
      </c>
      <c r="H8" s="16">
        <v>64938</v>
      </c>
      <c r="I8" s="16">
        <v>63452</v>
      </c>
      <c r="J8" s="16">
        <v>0</v>
      </c>
      <c r="K8" s="16">
        <v>8038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136428</v>
      </c>
    </row>
    <row r="9" spans="1:22" customFormat="1" x14ac:dyDescent="0.35">
      <c r="A9" s="3" t="s">
        <v>46</v>
      </c>
      <c r="B9" s="3" t="s">
        <v>47</v>
      </c>
      <c r="C9" s="4" t="s">
        <v>48</v>
      </c>
      <c r="D9" s="4">
        <v>2019</v>
      </c>
      <c r="E9" s="4" t="s">
        <v>33</v>
      </c>
      <c r="F9" s="16">
        <v>0</v>
      </c>
      <c r="G9" s="16">
        <v>0</v>
      </c>
      <c r="H9" s="16">
        <v>30129</v>
      </c>
      <c r="I9" s="16">
        <v>54005</v>
      </c>
      <c r="J9" s="16">
        <v>0</v>
      </c>
      <c r="K9" s="16">
        <v>1683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85817</v>
      </c>
    </row>
    <row r="10" spans="1:22" customFormat="1" x14ac:dyDescent="0.35">
      <c r="A10" s="3" t="s">
        <v>36</v>
      </c>
      <c r="B10" s="3" t="s">
        <v>49</v>
      </c>
      <c r="C10" s="4" t="s">
        <v>50</v>
      </c>
      <c r="D10" s="4">
        <v>2019</v>
      </c>
      <c r="E10" s="4" t="s">
        <v>30</v>
      </c>
      <c r="F10" s="16">
        <v>0</v>
      </c>
      <c r="G10" s="16">
        <v>59940</v>
      </c>
      <c r="H10" s="16">
        <v>32112</v>
      </c>
      <c r="I10" s="16">
        <v>0</v>
      </c>
      <c r="J10" s="16">
        <v>0</v>
      </c>
      <c r="K10" s="16">
        <v>5220</v>
      </c>
      <c r="L10" s="4" t="s">
        <v>35</v>
      </c>
      <c r="M10" s="17">
        <v>0</v>
      </c>
      <c r="N10" s="17">
        <v>0</v>
      </c>
      <c r="O10" s="17">
        <v>5</v>
      </c>
      <c r="P10" s="17">
        <v>2</v>
      </c>
      <c r="Q10" s="17">
        <v>0</v>
      </c>
      <c r="R10" s="17">
        <v>0</v>
      </c>
      <c r="S10" s="17">
        <v>0</v>
      </c>
      <c r="T10" s="17">
        <v>0</v>
      </c>
      <c r="U10" s="1">
        <v>7</v>
      </c>
      <c r="V10" s="2">
        <f t="shared" si="0"/>
        <v>97272</v>
      </c>
    </row>
    <row r="11" spans="1:22" customFormat="1" x14ac:dyDescent="0.35">
      <c r="A11" s="3" t="s">
        <v>46</v>
      </c>
      <c r="B11" s="3" t="s">
        <v>51</v>
      </c>
      <c r="C11" s="4" t="s">
        <v>52</v>
      </c>
      <c r="D11" s="4">
        <v>2019</v>
      </c>
      <c r="E11" s="4" t="s">
        <v>30</v>
      </c>
      <c r="F11" s="16">
        <v>42379</v>
      </c>
      <c r="G11" s="16">
        <v>0</v>
      </c>
      <c r="H11" s="16">
        <v>10093</v>
      </c>
      <c r="I11" s="16">
        <v>1223</v>
      </c>
      <c r="J11" s="16">
        <v>0</v>
      </c>
      <c r="K11" s="16">
        <v>2338</v>
      </c>
      <c r="L11" s="4" t="s">
        <v>31</v>
      </c>
      <c r="M11" s="17">
        <v>0</v>
      </c>
      <c r="N11" s="17">
        <v>0</v>
      </c>
      <c r="O11" s="17">
        <v>5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">
        <v>5</v>
      </c>
      <c r="V11" s="2">
        <f t="shared" si="0"/>
        <v>56033</v>
      </c>
    </row>
    <row r="12" spans="1:22" customFormat="1" x14ac:dyDescent="0.35">
      <c r="A12" s="3" t="s">
        <v>53</v>
      </c>
      <c r="B12" s="3" t="s">
        <v>54</v>
      </c>
      <c r="C12" s="4" t="s">
        <v>55</v>
      </c>
      <c r="D12" s="4">
        <v>2019</v>
      </c>
      <c r="E12" s="4" t="s">
        <v>30</v>
      </c>
      <c r="F12" s="16">
        <v>0</v>
      </c>
      <c r="G12" s="16">
        <v>29988</v>
      </c>
      <c r="H12" s="16">
        <v>30234</v>
      </c>
      <c r="I12" s="16">
        <v>0</v>
      </c>
      <c r="J12" s="16">
        <v>0</v>
      </c>
      <c r="K12" s="16">
        <v>0</v>
      </c>
      <c r="L12" s="4" t="s">
        <v>32</v>
      </c>
      <c r="M12" s="17">
        <v>0</v>
      </c>
      <c r="N12" s="17">
        <v>0</v>
      </c>
      <c r="O12" s="17">
        <v>0</v>
      </c>
      <c r="P12" s="17">
        <v>3</v>
      </c>
      <c r="Q12" s="17">
        <v>0</v>
      </c>
      <c r="R12" s="17">
        <v>0</v>
      </c>
      <c r="S12" s="17">
        <v>0</v>
      </c>
      <c r="T12" s="17">
        <v>0</v>
      </c>
      <c r="U12" s="1">
        <v>3</v>
      </c>
      <c r="V12" s="2">
        <f t="shared" si="0"/>
        <v>60222</v>
      </c>
    </row>
    <row r="13" spans="1:22" customFormat="1" x14ac:dyDescent="0.35">
      <c r="A13" s="3" t="s">
        <v>38</v>
      </c>
      <c r="B13" s="3" t="s">
        <v>56</v>
      </c>
      <c r="C13" s="4" t="s">
        <v>57</v>
      </c>
      <c r="D13" s="4">
        <v>2019</v>
      </c>
      <c r="E13" s="4" t="s">
        <v>34</v>
      </c>
      <c r="F13" s="16">
        <v>0</v>
      </c>
      <c r="G13" s="16">
        <v>0</v>
      </c>
      <c r="H13" s="16">
        <v>50468</v>
      </c>
      <c r="I13" s="16">
        <v>0</v>
      </c>
      <c r="J13" s="16">
        <v>0</v>
      </c>
      <c r="K13" s="16">
        <v>5000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55468</v>
      </c>
    </row>
    <row r="14" spans="1:22" x14ac:dyDescent="0.3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>SUM(M14:T14)</f>
        <v>0</v>
      </c>
      <c r="V14" s="2">
        <f t="shared" ref="V14:V23" si="1">SUM(F14:K14)</f>
        <v>0</v>
      </c>
    </row>
    <row r="15" spans="1:22" x14ac:dyDescent="0.3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ref="U15:U23" si="2">SUM(M15:T15)</f>
        <v>0</v>
      </c>
      <c r="V15" s="2">
        <f t="shared" si="1"/>
        <v>0</v>
      </c>
    </row>
    <row r="16" spans="1:22" x14ac:dyDescent="0.3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2"/>
        <v>0</v>
      </c>
      <c r="V16" s="2">
        <f t="shared" si="1"/>
        <v>0</v>
      </c>
    </row>
    <row r="17" spans="1:22" x14ac:dyDescent="0.3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2"/>
        <v>0</v>
      </c>
      <c r="V17" s="2">
        <f t="shared" si="1"/>
        <v>0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2"/>
        <v>0</v>
      </c>
      <c r="V18" s="2">
        <f t="shared" si="1"/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2"/>
        <v>0</v>
      </c>
      <c r="V19" s="2">
        <f t="shared" si="1"/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2"/>
        <v>0</v>
      </c>
      <c r="V20" s="2">
        <f t="shared" si="1"/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2"/>
        <v>0</v>
      </c>
      <c r="V21" s="2">
        <f t="shared" si="1"/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ref="U22" si="3">SUM(M22:T22)</f>
        <v>0</v>
      </c>
      <c r="V22" s="2">
        <f t="shared" ref="V22" si="4">SUM(F22:K22)</f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4:V21">
    <cfRule type="cellIs" dxfId="12" priority="23" operator="lessThan">
      <formula>0</formula>
    </cfRule>
  </conditionalFormatting>
  <conditionalFormatting sqref="V14:V21">
    <cfRule type="expression" dxfId="11" priority="24">
      <formula>$V$14&lt;0</formula>
    </cfRule>
  </conditionalFormatting>
  <conditionalFormatting sqref="D14:D21">
    <cfRule type="expression" dxfId="10" priority="22">
      <formula>OR($D14&gt;2019,AND($D14&lt;2019,$D14&lt;&gt;""))</formula>
    </cfRule>
  </conditionalFormatting>
  <conditionalFormatting sqref="V23">
    <cfRule type="cellIs" dxfId="9" priority="19" operator="lessThan">
      <formula>0</formula>
    </cfRule>
  </conditionalFormatting>
  <conditionalFormatting sqref="V23">
    <cfRule type="expression" dxfId="8" priority="20">
      <formula>$V$14&lt;0</formula>
    </cfRule>
  </conditionalFormatting>
  <conditionalFormatting sqref="D23">
    <cfRule type="expression" dxfId="7" priority="18">
      <formula>OR($D23&gt;2019,AND($D23&lt;2019,$D23&lt;&gt;""))</formula>
    </cfRule>
  </conditionalFormatting>
  <conditionalFormatting sqref="V22">
    <cfRule type="cellIs" dxfId="6" priority="15" operator="lessThan">
      <formula>0</formula>
    </cfRule>
  </conditionalFormatting>
  <conditionalFormatting sqref="V22">
    <cfRule type="expression" dxfId="5" priority="16">
      <formula>$V$14&lt;0</formula>
    </cfRule>
  </conditionalFormatting>
  <conditionalFormatting sqref="D22">
    <cfRule type="expression" dxfId="4" priority="14">
      <formula>OR($D22&gt;2019,AND($D22&lt;2019,$D22&lt;&gt;""))</formula>
    </cfRule>
  </conditionalFormatting>
  <conditionalFormatting sqref="V7:V13">
    <cfRule type="cellIs" dxfId="3" priority="3" operator="lessThan">
      <formula>0</formula>
    </cfRule>
  </conditionalFormatting>
  <conditionalFormatting sqref="V7:V13">
    <cfRule type="expression" dxfId="2" priority="4">
      <formula>$V$7&lt;0</formula>
    </cfRule>
  </conditionalFormatting>
  <conditionalFormatting sqref="D7:D13">
    <cfRule type="expression" dxfId="1" priority="2">
      <formula>OR($D7&gt;2019,AND($D7&lt;2019,$D7&lt;&gt;""))</formula>
    </cfRule>
  </conditionalFormatting>
  <conditionalFormatting sqref="C7:C23">
    <cfRule type="expression" dxfId="0" priority="25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3">
      <formula1>"N/A, FMR, Actual Rent"</formula1>
    </dataValidation>
    <dataValidation type="list" allowBlank="1" showInputMessage="1" showErrorMessage="1" sqref="E7:E23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2018-06-12T20:05:19Z</dcterms:modified>
</cp:coreProperties>
</file>