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O-600\"/>
    </mc:Choice>
  </mc:AlternateContent>
  <xr:revisionPtr revIDLastSave="0" documentId="13_ncr:1_{EAE40D3A-2588-498E-9EB8-5D75B4F9A26A}" xr6:coauthVersionLast="41" xr6:coauthVersionMax="41" xr10:uidLastSave="{00000000-0000-0000-0000-000000000000}"/>
  <bookViews>
    <workbookView xWindow="-103" yWindow="-103" windowWidth="25920" windowHeight="16749" xr2:uid="{0964B7E8-1F05-4E39-9746-CCEF4B265C2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V7" i="1" l="1"/>
  <c r="U7" i="1"/>
  <c r="H3" i="1"/>
</calcChain>
</file>

<file path=xl/sharedStrings.xml><?xml version="1.0" encoding="utf-8"?>
<sst xmlns="http://schemas.openxmlformats.org/spreadsheetml/2006/main" count="74" uniqueCount="58">
  <si>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</si>
  <si>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</si>
  <si>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</si>
  <si>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</si>
  <si>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</si>
  <si>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</si>
  <si>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</si>
  <si>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</si>
  <si>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</si>
  <si>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</si>
  <si>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</si>
  <si>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</si>
  <si>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</si>
  <si>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</si>
  <si>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</si>
  <si>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</si>
  <si>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</si>
  <si>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</si>
  <si>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</si>
  <si>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</si>
  <si>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</si>
  <si>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</si>
  <si>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</si>
  <si>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</si>
  <si>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</si>
  <si>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</si>
  <si>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</si>
  <si>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</si>
  <si>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</si>
  <si>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</si>
  <si>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Catholic Charities of Kansas City-St. Joseph, Inc.</t>
  </si>
  <si>
    <t>St. Joseph (PH) 2018</t>
  </si>
  <si>
    <t>MO0036L7P031809</t>
  </si>
  <si>
    <t>PH</t>
  </si>
  <si>
    <t/>
  </si>
  <si>
    <t>Kansas City</t>
  </si>
  <si>
    <t>MO-603</t>
  </si>
  <si>
    <t>St. Joseph/Andrew, Buchanan, DeKalb Counties CoC</t>
  </si>
  <si>
    <t>City of St. Joseph</t>
  </si>
  <si>
    <t>Community Missions Corporation</t>
  </si>
  <si>
    <t>Juda House</t>
  </si>
  <si>
    <t>MO0037L7P031809</t>
  </si>
  <si>
    <t>St. Joseph HMIS Project</t>
  </si>
  <si>
    <t>MO0039L7P031811</t>
  </si>
  <si>
    <t>Missouri Department of Mental Health</t>
  </si>
  <si>
    <t>2018 SCJ - Shelter Plus Care St Joseph</t>
  </si>
  <si>
    <t>MO0040L7P031811</t>
  </si>
  <si>
    <t>FMR</t>
  </si>
  <si>
    <t>Home Plus (PH) 2018</t>
  </si>
  <si>
    <t>MO0116L7P031810</t>
  </si>
  <si>
    <t>St. Joseph's Haven</t>
  </si>
  <si>
    <t>MO0137L7P031809</t>
  </si>
  <si>
    <t>SH</t>
  </si>
  <si>
    <t>Young Women's Christian Association, St. Joseph, Missouri</t>
  </si>
  <si>
    <t>Bliss Manor</t>
  </si>
  <si>
    <t>MO0160L7P031807</t>
  </si>
  <si>
    <t>Bridges</t>
  </si>
  <si>
    <t>MO0276D7P031800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</si>
</sst>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0" fontId="0" fillId="0" borderId="10" xfId="0" applyBorder="1"/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38C88-80E2-4781-B865-F6F46702BD16}">
  <sheetPr codeName="Sheet211">
    <pageSetUpPr fitToPage="1"/>
  </sheetPr>
  <dimension ref="A1:V24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30" t="s">
        <v>35</v>
      </c>
      <c r="C1" s="30"/>
      <c r="D1" s="30"/>
      <c r="E1" s="31" t="s">
        <v>1</v>
      </c>
      <c r="F1" s="32"/>
      <c r="G1" s="33"/>
      <c r="H1" s="34" t="s">
        <v>38</v>
      </c>
      <c r="I1" s="35"/>
      <c r="J1" s="36"/>
    </row>
    <row r="2" spans="1:22" ht="35.25" customHeight="1" x14ac:dyDescent="0.4">
      <c r="A2" s="1" t="s">
        <v>2</v>
      </c>
      <c r="B2" s="30" t="s">
        <v>36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4">
      <c r="A3" s="2" t="s">
        <v>3</v>
      </c>
      <c r="B3" s="30" t="s">
        <v>37</v>
      </c>
      <c r="C3" s="30"/>
      <c r="D3" s="30"/>
      <c r="E3" s="40" t="s">
        <v>4</v>
      </c>
      <c r="F3" s="41"/>
      <c r="G3" s="42"/>
      <c r="H3" s="43">
        <f ca="1">SUM(OFFSET(V6,1,0,500,1))</f>
        <v>1393131</v>
      </c>
      <c r="I3" s="44"/>
      <c r="J3" s="45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26" t="s">
        <v>5</v>
      </c>
      <c r="B5" s="27"/>
      <c r="C5" s="27"/>
      <c r="D5" s="27"/>
      <c r="E5" s="28"/>
      <c r="F5" s="29" t="s">
        <v>6</v>
      </c>
      <c r="G5" s="29"/>
      <c r="H5" s="29"/>
      <c r="I5" s="29"/>
      <c r="J5" s="29"/>
      <c r="K5" s="29"/>
      <c r="L5" s="29" t="s">
        <v>7</v>
      </c>
      <c r="M5" s="29"/>
      <c r="N5" s="29"/>
      <c r="O5" s="29"/>
      <c r="P5" s="29"/>
      <c r="Q5" s="29"/>
      <c r="R5" s="29"/>
      <c r="S5" s="29"/>
      <c r="T5" s="29"/>
      <c r="U5" s="26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145425</v>
      </c>
      <c r="G7" s="15">
        <v>0</v>
      </c>
      <c r="H7" s="15">
        <v>49170</v>
      </c>
      <c r="I7" s="15">
        <v>11026</v>
      </c>
      <c r="J7" s="15">
        <v>0</v>
      </c>
      <c r="K7" s="15">
        <v>13465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4" si="0">SUM(M7:T7)</f>
        <v>0</v>
      </c>
      <c r="V7" s="24">
        <f t="shared" ref="V7:V24" si="1">SUM(F7:K7)</f>
        <v>219086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28800</v>
      </c>
      <c r="I8" s="15">
        <v>67732</v>
      </c>
      <c r="J8" s="15">
        <v>0</v>
      </c>
      <c r="K8" s="15">
        <v>5551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24">
        <f t="shared" si="1"/>
        <v>102083</v>
      </c>
    </row>
    <row r="9" spans="1:22" x14ac:dyDescent="0.4">
      <c r="A9" s="13" t="s">
        <v>38</v>
      </c>
      <c r="B9" s="13" t="s">
        <v>42</v>
      </c>
      <c r="C9" s="14" t="s">
        <v>43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42254</v>
      </c>
      <c r="K9" s="15">
        <v>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24">
        <f t="shared" si="1"/>
        <v>42254</v>
      </c>
    </row>
    <row r="10" spans="1:22" x14ac:dyDescent="0.4">
      <c r="A10" s="13" t="s">
        <v>44</v>
      </c>
      <c r="B10" s="13" t="s">
        <v>45</v>
      </c>
      <c r="C10" s="14" t="s">
        <v>46</v>
      </c>
      <c r="D10" s="14">
        <v>2020</v>
      </c>
      <c r="E10" s="14" t="s">
        <v>33</v>
      </c>
      <c r="F10" s="15">
        <v>0</v>
      </c>
      <c r="G10" s="15">
        <v>259680</v>
      </c>
      <c r="H10" s="15">
        <v>0</v>
      </c>
      <c r="I10" s="15">
        <v>0</v>
      </c>
      <c r="J10" s="15">
        <v>0</v>
      </c>
      <c r="K10" s="15">
        <v>14978</v>
      </c>
      <c r="L10" s="14" t="s">
        <v>47</v>
      </c>
      <c r="M10" s="16">
        <v>0</v>
      </c>
      <c r="N10" s="16">
        <v>0</v>
      </c>
      <c r="O10" s="16">
        <v>16</v>
      </c>
      <c r="P10" s="16">
        <v>5</v>
      </c>
      <c r="Q10" s="16">
        <v>8</v>
      </c>
      <c r="R10" s="16">
        <v>1</v>
      </c>
      <c r="S10" s="16">
        <v>0</v>
      </c>
      <c r="T10" s="16">
        <v>0</v>
      </c>
      <c r="U10" s="17">
        <f t="shared" si="0"/>
        <v>30</v>
      </c>
      <c r="V10" s="24">
        <f t="shared" si="1"/>
        <v>274658</v>
      </c>
    </row>
    <row r="11" spans="1:22" x14ac:dyDescent="0.4">
      <c r="A11" s="13" t="s">
        <v>30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240291</v>
      </c>
      <c r="G11" s="15">
        <v>0</v>
      </c>
      <c r="H11" s="15">
        <v>64777</v>
      </c>
      <c r="I11" s="15">
        <v>5672</v>
      </c>
      <c r="J11" s="15">
        <v>0</v>
      </c>
      <c r="K11" s="15">
        <v>20292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24">
        <f t="shared" si="1"/>
        <v>331032</v>
      </c>
    </row>
    <row r="12" spans="1:22" x14ac:dyDescent="0.4">
      <c r="A12" s="13" t="s">
        <v>39</v>
      </c>
      <c r="B12" s="13" t="s">
        <v>50</v>
      </c>
      <c r="C12" s="14" t="s">
        <v>51</v>
      </c>
      <c r="D12" s="14">
        <v>2020</v>
      </c>
      <c r="E12" s="14" t="s">
        <v>52</v>
      </c>
      <c r="F12" s="15">
        <v>0</v>
      </c>
      <c r="G12" s="15">
        <v>0</v>
      </c>
      <c r="H12" s="15">
        <v>31800</v>
      </c>
      <c r="I12" s="15">
        <v>185400</v>
      </c>
      <c r="J12" s="15">
        <v>0</v>
      </c>
      <c r="K12" s="15">
        <v>12485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24">
        <f t="shared" si="1"/>
        <v>229685</v>
      </c>
    </row>
    <row r="13" spans="1:22" x14ac:dyDescent="0.4">
      <c r="A13" s="13" t="s">
        <v>53</v>
      </c>
      <c r="B13" s="13" t="s">
        <v>54</v>
      </c>
      <c r="C13" s="14" t="s">
        <v>55</v>
      </c>
      <c r="D13" s="14">
        <v>2020</v>
      </c>
      <c r="E13" s="14" t="s">
        <v>33</v>
      </c>
      <c r="F13" s="15">
        <v>0</v>
      </c>
      <c r="G13" s="15">
        <v>0</v>
      </c>
      <c r="H13" s="15">
        <v>17082</v>
      </c>
      <c r="I13" s="15">
        <v>52518</v>
      </c>
      <c r="J13" s="15">
        <v>0</v>
      </c>
      <c r="K13" s="15">
        <v>3418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24">
        <f t="shared" si="1"/>
        <v>73018</v>
      </c>
    </row>
    <row r="14" spans="1:22" s="25" customFormat="1" x14ac:dyDescent="0.4">
      <c r="A14" s="13" t="s">
        <v>53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0</v>
      </c>
      <c r="G14" s="15">
        <v>110688</v>
      </c>
      <c r="H14" s="15">
        <v>0</v>
      </c>
      <c r="I14" s="15">
        <v>0</v>
      </c>
      <c r="J14" s="15">
        <v>0</v>
      </c>
      <c r="K14" s="15">
        <v>10627</v>
      </c>
      <c r="L14" s="14" t="s">
        <v>47</v>
      </c>
      <c r="M14" s="16">
        <v>0</v>
      </c>
      <c r="N14" s="16">
        <v>0</v>
      </c>
      <c r="O14" s="16">
        <v>4</v>
      </c>
      <c r="P14" s="16">
        <v>4</v>
      </c>
      <c r="Q14" s="16">
        <v>3</v>
      </c>
      <c r="R14" s="16">
        <v>1</v>
      </c>
      <c r="S14" s="16">
        <v>0</v>
      </c>
      <c r="T14" s="16">
        <v>0</v>
      </c>
      <c r="U14" s="17">
        <f t="shared" si="0"/>
        <v>12</v>
      </c>
      <c r="V14" s="24">
        <f t="shared" si="1"/>
        <v>121315</v>
      </c>
    </row>
    <row r="15" spans="1:22" x14ac:dyDescent="0.4">
      <c r="A15" s="19"/>
      <c r="B15" s="19"/>
      <c r="C15" s="20"/>
      <c r="D15" s="20"/>
      <c r="E15" s="20"/>
      <c r="F15" s="21"/>
      <c r="G15" s="21"/>
      <c r="H15" s="21"/>
      <c r="I15" s="21"/>
      <c r="J15" s="21"/>
      <c r="K15" s="21"/>
      <c r="L15" s="20"/>
      <c r="M15" s="22"/>
      <c r="N15" s="22"/>
      <c r="O15" s="22"/>
      <c r="P15" s="22"/>
      <c r="Q15" s="22"/>
      <c r="R15" s="22"/>
      <c r="S15" s="22"/>
      <c r="T15" s="22"/>
      <c r="U15" s="23">
        <f t="shared" si="0"/>
        <v>0</v>
      </c>
      <c r="V15" s="24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</sheetData>
  <autoFilter ref="A6:V6" xr:uid="{BC362B47-C57D-427F-8E82-DADAED4D672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4">
    <cfRule type="cellIs" dxfId="3" priority="3" operator="lessThan">
      <formula>0</formula>
    </cfRule>
  </conditionalFormatting>
  <conditionalFormatting sqref="V7:V24">
    <cfRule type="expression" dxfId="2" priority="4">
      <formula>$V$7&lt;0</formula>
    </cfRule>
  </conditionalFormatting>
  <conditionalFormatting sqref="D7:D24">
    <cfRule type="expression" dxfId="1" priority="2">
      <formula>OR($D7&gt;2020,AND($D7&lt;2020,$D7&lt;&gt;""))</formula>
    </cfRule>
  </conditionalFormatting>
  <conditionalFormatting sqref="C7:C24">
    <cfRule type="expression" dxfId="0" priority="5">
      <formula>(#REF!&gt;1)</formula>
    </cfRule>
  </conditionalFormatting>
  <dataValidations count="3">
    <dataValidation type="list" allowBlank="1" showInputMessage="1" showErrorMessage="1" sqref="E7:E24" xr:uid="{174DD28E-B803-46E9-92D9-2904B8023EFD}">
      <formula1>"PH, TH, Joint TH &amp; PH-RRH, HMIS, SSO, TRA, PRA, SRA, S+C/SRO"</formula1>
    </dataValidation>
    <dataValidation type="list" allowBlank="1" showInputMessage="1" showErrorMessage="1" sqref="L7:L24" xr:uid="{8E6C4B31-C4C0-4FCF-8AC1-94BD5603369C}">
      <formula1>"N/A, FMR, Actual Rent"</formula1>
    </dataValidation>
    <dataValidation allowBlank="1" showErrorMessage="1" sqref="A6:V6" xr:uid="{366B9918-E7F6-48C0-85A8-9BCDEC69CC43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2019-03-04T18:42:07Z</dcterms:created>
  <dcterms:modified xsi:type="dcterms:W3CDTF">2019-04-02T19:33:27Z</dcterms:modified>
</cp:coreProperties>
</file>