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I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GIW'!$A$1:$V$28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V17" i="1"/>
  <c r="V16" i="1"/>
  <c r="V15" i="1"/>
  <c r="V14" i="1"/>
  <c r="V13" i="1"/>
  <c r="V12" i="1"/>
  <c r="V11" i="1"/>
  <c r="V10" i="1"/>
  <c r="V9" i="1"/>
  <c r="V8" i="1"/>
  <c r="V7" i="1"/>
  <c r="V27" i="1" l="1"/>
  <c r="U27" i="1"/>
  <c r="U22" i="1" l="1"/>
  <c r="V22" i="1"/>
  <c r="V24" i="1" l="1"/>
  <c r="V21" i="1"/>
  <c r="V28" i="1" l="1"/>
  <c r="V26" i="1"/>
  <c r="V25" i="1"/>
  <c r="V23" i="1"/>
  <c r="V20" i="1"/>
  <c r="V19" i="1"/>
  <c r="U28" i="1"/>
  <c r="U26" i="1"/>
  <c r="U25" i="1"/>
  <c r="U24" i="1"/>
  <c r="U23" i="1"/>
  <c r="U21" i="1"/>
  <c r="U20" i="1"/>
  <c r="U19" i="1"/>
  <c r="H3" i="1" l="1"/>
</calcChain>
</file>

<file path=xl/sharedStrings.xml><?xml version="1.0" encoding="utf-8"?>
<sst xmlns="http://schemas.openxmlformats.org/spreadsheetml/2006/main" count="94" uniqueCount="66">
  <si>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</si>
  <si>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</si>
  <si>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</si>
  <si>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</si>
  <si>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</si>
  <si>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</si>
  <si>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</si>
  <si>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</si>
  <si>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</si>
  <si>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</si>
  <si>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</si>
  <si>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</si>
  <si>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</si>
  <si>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</si>
  <si>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</si>
  <si>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</si>
  <si>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</si>
  <si>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</si>
  <si>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</si>
  <si>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</si>
  <si>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</si>
  <si>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</si>
  <si>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</si>
  <si>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</si>
  <si>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</si>
  <si>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</si>
  <si>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</si>
  <si>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</si>
  <si>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</si>
  <si>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</si>
  <si>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</si>
  <si>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</si>
  <si>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</si>
  <si>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</si>
  <si>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Detroit</t>
  </si>
  <si>
    <t>Kalamazoo Community Mental Health &amp; Substance Abuse Services</t>
  </si>
  <si>
    <t>Grand Slam Renewal Application FY2017</t>
  </si>
  <si>
    <t>MI0178L5F071708</t>
  </si>
  <si>
    <t>MI-507</t>
  </si>
  <si>
    <t>Portage, Kalamazoo City &amp; County CoC</t>
  </si>
  <si>
    <t>Local Initiatives Support Corporation</t>
  </si>
  <si>
    <t>Housing Resources, Inc. of Kalamazoo County</t>
  </si>
  <si>
    <t>Dedicated HMIS</t>
  </si>
  <si>
    <t>MI0180L5F071710</t>
  </si>
  <si>
    <t>Catholic Family Services</t>
  </si>
  <si>
    <t>Directions: The Portage Project</t>
  </si>
  <si>
    <t>MI0181L5F071710</t>
  </si>
  <si>
    <t>Full Count Renewal Application FY2017</t>
  </si>
  <si>
    <t>MI0182L5F071710</t>
  </si>
  <si>
    <t>Home Base I Renewal Application FY2017</t>
  </si>
  <si>
    <t>MI0183L5F071710</t>
  </si>
  <si>
    <t>Home Base II Renewal Application FY2017</t>
  </si>
  <si>
    <t>MI0184L5F071710</t>
  </si>
  <si>
    <t>Homeward Permanent Supportive Housing</t>
  </si>
  <si>
    <t>MI0186L5F071710</t>
  </si>
  <si>
    <t>Second Base Renewal Application FY2017</t>
  </si>
  <si>
    <t>MI0296L5F071709</t>
  </si>
  <si>
    <t>Homeward II</t>
  </si>
  <si>
    <t>MI0316L5F071706</t>
  </si>
  <si>
    <t>Home Run Renewal Application FY2017</t>
  </si>
  <si>
    <t>MI0332L5F071708</t>
  </si>
  <si>
    <t>Third Base Renewal Application FY2017</t>
  </si>
  <si>
    <t>MI0346L5F071706</t>
  </si>
  <si>
    <t>Homeward III</t>
  </si>
  <si>
    <t>MI0375L5F071706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</si>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</sst>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8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34</v>
      </c>
      <c r="C1" s="30"/>
      <c r="D1" s="30"/>
      <c r="E1" s="31" t="s">
        <v>13</v>
      </c>
      <c r="F1" s="32"/>
      <c r="G1" s="33"/>
      <c r="H1" s="27" t="s">
        <v>40</v>
      </c>
      <c r="I1" s="28"/>
      <c r="J1" s="29"/>
    </row>
    <row r="2" spans="1:22" ht="35.25" customHeight="1" x14ac:dyDescent="0.35">
      <c r="A2" s="18" t="s">
        <v>11</v>
      </c>
      <c r="B2" s="30" t="s">
        <v>38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39</v>
      </c>
      <c r="C3" s="30"/>
      <c r="D3" s="30"/>
      <c r="E3" s="34" t="s">
        <v>28</v>
      </c>
      <c r="F3" s="35"/>
      <c r="G3" s="36"/>
      <c r="H3" s="22">
        <f ca="1">SUM(OFFSET(V6,1,0,500,1))</f>
        <v>1644924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35</v>
      </c>
      <c r="B7" s="3" t="s">
        <v>36</v>
      </c>
      <c r="C7" s="4" t="s">
        <v>37</v>
      </c>
      <c r="D7" s="4">
        <v>2019</v>
      </c>
      <c r="E7" s="4" t="s">
        <v>30</v>
      </c>
      <c r="F7" s="16">
        <v>0</v>
      </c>
      <c r="G7" s="16">
        <v>61236</v>
      </c>
      <c r="H7" s="16">
        <v>1314</v>
      </c>
      <c r="I7" s="16">
        <v>0</v>
      </c>
      <c r="J7" s="16">
        <v>0</v>
      </c>
      <c r="K7" s="16">
        <v>3948</v>
      </c>
      <c r="L7" s="4" t="s">
        <v>31</v>
      </c>
      <c r="M7" s="17">
        <v>0</v>
      </c>
      <c r="N7" s="17">
        <v>0</v>
      </c>
      <c r="O7" s="17">
        <v>9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v>9</v>
      </c>
      <c r="V7" s="2">
        <f t="shared" ref="V7:V18" si="0">SUM(F7:K7)</f>
        <v>66498</v>
      </c>
    </row>
    <row r="8" spans="1:22" customFormat="1" x14ac:dyDescent="0.35">
      <c r="A8" s="3" t="s">
        <v>41</v>
      </c>
      <c r="B8" s="3" t="s">
        <v>42</v>
      </c>
      <c r="C8" s="4" t="s">
        <v>43</v>
      </c>
      <c r="D8" s="4">
        <v>2019</v>
      </c>
      <c r="E8" s="4" t="s">
        <v>6</v>
      </c>
      <c r="F8" s="16">
        <v>0</v>
      </c>
      <c r="G8" s="16">
        <v>0</v>
      </c>
      <c r="H8" s="16">
        <v>0</v>
      </c>
      <c r="I8" s="16">
        <v>0</v>
      </c>
      <c r="J8" s="16">
        <v>61934</v>
      </c>
      <c r="K8" s="16">
        <v>3096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65030</v>
      </c>
    </row>
    <row r="9" spans="1:22" customFormat="1" x14ac:dyDescent="0.35">
      <c r="A9" s="3" t="s">
        <v>44</v>
      </c>
      <c r="B9" s="3" t="s">
        <v>45</v>
      </c>
      <c r="C9" s="4" t="s">
        <v>46</v>
      </c>
      <c r="D9" s="4">
        <v>2019</v>
      </c>
      <c r="E9" s="4" t="s">
        <v>33</v>
      </c>
      <c r="F9" s="16">
        <v>36588</v>
      </c>
      <c r="G9" s="16">
        <v>0</v>
      </c>
      <c r="H9" s="16">
        <v>49408</v>
      </c>
      <c r="I9" s="16">
        <v>9400</v>
      </c>
      <c r="J9" s="16">
        <v>0</v>
      </c>
      <c r="K9" s="16">
        <v>8844</v>
      </c>
      <c r="L9" s="4" t="s">
        <v>65</v>
      </c>
      <c r="M9" s="17">
        <v>0</v>
      </c>
      <c r="N9" s="17">
        <v>0</v>
      </c>
      <c r="O9" s="17">
        <v>1</v>
      </c>
      <c r="P9" s="17">
        <v>5</v>
      </c>
      <c r="Q9" s="17">
        <v>0</v>
      </c>
      <c r="R9" s="17">
        <v>0</v>
      </c>
      <c r="S9" s="17">
        <v>0</v>
      </c>
      <c r="T9" s="17">
        <v>0</v>
      </c>
      <c r="U9" s="1">
        <v>6</v>
      </c>
      <c r="V9" s="2">
        <f t="shared" si="0"/>
        <v>104240</v>
      </c>
    </row>
    <row r="10" spans="1:22" customFormat="1" x14ac:dyDescent="0.35">
      <c r="A10" s="3" t="s">
        <v>35</v>
      </c>
      <c r="B10" s="3" t="s">
        <v>47</v>
      </c>
      <c r="C10" s="4" t="s">
        <v>48</v>
      </c>
      <c r="D10" s="4">
        <v>2019</v>
      </c>
      <c r="E10" s="4" t="s">
        <v>30</v>
      </c>
      <c r="F10" s="16">
        <v>0</v>
      </c>
      <c r="G10" s="16">
        <v>41904</v>
      </c>
      <c r="H10" s="16">
        <v>0</v>
      </c>
      <c r="I10" s="16">
        <v>0</v>
      </c>
      <c r="J10" s="16">
        <v>0</v>
      </c>
      <c r="K10" s="16">
        <v>2585</v>
      </c>
      <c r="L10" s="4" t="s">
        <v>31</v>
      </c>
      <c r="M10" s="17">
        <v>0</v>
      </c>
      <c r="N10" s="17">
        <v>0</v>
      </c>
      <c r="O10" s="17">
        <v>6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">
        <v>6</v>
      </c>
      <c r="V10" s="2">
        <f t="shared" si="0"/>
        <v>44489</v>
      </c>
    </row>
    <row r="11" spans="1:22" customFormat="1" x14ac:dyDescent="0.35">
      <c r="A11" s="3" t="s">
        <v>35</v>
      </c>
      <c r="B11" s="3" t="s">
        <v>49</v>
      </c>
      <c r="C11" s="4" t="s">
        <v>50</v>
      </c>
      <c r="D11" s="4">
        <v>2019</v>
      </c>
      <c r="E11" s="4" t="s">
        <v>30</v>
      </c>
      <c r="F11" s="16">
        <v>0</v>
      </c>
      <c r="G11" s="16">
        <v>324216</v>
      </c>
      <c r="H11" s="16">
        <v>0</v>
      </c>
      <c r="I11" s="16">
        <v>0</v>
      </c>
      <c r="J11" s="16">
        <v>0</v>
      </c>
      <c r="K11" s="16">
        <v>19456</v>
      </c>
      <c r="L11" s="4" t="s">
        <v>31</v>
      </c>
      <c r="M11" s="17">
        <v>0</v>
      </c>
      <c r="N11" s="17">
        <v>0</v>
      </c>
      <c r="O11" s="17">
        <v>71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>
        <v>71</v>
      </c>
      <c r="V11" s="2">
        <f t="shared" si="0"/>
        <v>343672</v>
      </c>
    </row>
    <row r="12" spans="1:22" customFormat="1" x14ac:dyDescent="0.35">
      <c r="A12" s="3" t="s">
        <v>35</v>
      </c>
      <c r="B12" s="3" t="s">
        <v>51</v>
      </c>
      <c r="C12" s="4" t="s">
        <v>52</v>
      </c>
      <c r="D12" s="4">
        <v>2019</v>
      </c>
      <c r="E12" s="4" t="s">
        <v>30</v>
      </c>
      <c r="F12" s="16">
        <v>0</v>
      </c>
      <c r="G12" s="16">
        <v>262644</v>
      </c>
      <c r="H12" s="16">
        <v>15600</v>
      </c>
      <c r="I12" s="16">
        <v>0</v>
      </c>
      <c r="J12" s="16">
        <v>0</v>
      </c>
      <c r="K12" s="16">
        <v>16837</v>
      </c>
      <c r="L12" s="4" t="s">
        <v>31</v>
      </c>
      <c r="M12" s="17">
        <v>0</v>
      </c>
      <c r="N12" s="17">
        <v>0</v>
      </c>
      <c r="O12" s="17">
        <v>31</v>
      </c>
      <c r="P12" s="17">
        <v>5</v>
      </c>
      <c r="Q12" s="17">
        <v>2</v>
      </c>
      <c r="R12" s="17">
        <v>0</v>
      </c>
      <c r="S12" s="17">
        <v>0</v>
      </c>
      <c r="T12" s="17">
        <v>0</v>
      </c>
      <c r="U12" s="1">
        <v>38</v>
      </c>
      <c r="V12" s="2">
        <f t="shared" si="0"/>
        <v>295081</v>
      </c>
    </row>
    <row r="13" spans="1:22" customFormat="1" x14ac:dyDescent="0.35">
      <c r="A13" s="3" t="s">
        <v>41</v>
      </c>
      <c r="B13" s="3" t="s">
        <v>53</v>
      </c>
      <c r="C13" s="4" t="s">
        <v>54</v>
      </c>
      <c r="D13" s="4">
        <v>2019</v>
      </c>
      <c r="E13" s="4" t="s">
        <v>30</v>
      </c>
      <c r="F13" s="16">
        <v>256893</v>
      </c>
      <c r="G13" s="16">
        <v>0</v>
      </c>
      <c r="H13" s="16">
        <v>42000</v>
      </c>
      <c r="I13" s="16">
        <v>32335</v>
      </c>
      <c r="J13" s="16">
        <v>6185</v>
      </c>
      <c r="K13" s="16">
        <v>15103</v>
      </c>
      <c r="L13" s="4" t="s">
        <v>65</v>
      </c>
      <c r="M13" s="17">
        <v>0</v>
      </c>
      <c r="N13" s="17">
        <v>0</v>
      </c>
      <c r="O13" s="17">
        <v>2</v>
      </c>
      <c r="P13" s="17">
        <v>23</v>
      </c>
      <c r="Q13" s="17">
        <v>11</v>
      </c>
      <c r="R13" s="17">
        <v>2</v>
      </c>
      <c r="S13" s="17">
        <v>0</v>
      </c>
      <c r="T13" s="17">
        <v>0</v>
      </c>
      <c r="U13" s="1">
        <v>38</v>
      </c>
      <c r="V13" s="2">
        <f t="shared" si="0"/>
        <v>352516</v>
      </c>
    </row>
    <row r="14" spans="1:22" customFormat="1" x14ac:dyDescent="0.35">
      <c r="A14" s="3" t="s">
        <v>35</v>
      </c>
      <c r="B14" s="3" t="s">
        <v>55</v>
      </c>
      <c r="C14" s="4" t="s">
        <v>56</v>
      </c>
      <c r="D14" s="4">
        <v>2019</v>
      </c>
      <c r="E14" s="4" t="s">
        <v>30</v>
      </c>
      <c r="F14" s="16">
        <v>0</v>
      </c>
      <c r="G14" s="16">
        <v>61320</v>
      </c>
      <c r="H14" s="16">
        <v>1288</v>
      </c>
      <c r="I14" s="16">
        <v>0</v>
      </c>
      <c r="J14" s="16">
        <v>0</v>
      </c>
      <c r="K14" s="16">
        <v>3870</v>
      </c>
      <c r="L14" s="4" t="s">
        <v>31</v>
      </c>
      <c r="M14" s="17">
        <v>0</v>
      </c>
      <c r="N14" s="17">
        <v>0</v>
      </c>
      <c r="O14" s="17">
        <v>10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">
        <v>10</v>
      </c>
      <c r="V14" s="2">
        <f t="shared" si="0"/>
        <v>66478</v>
      </c>
    </row>
    <row r="15" spans="1:22" customFormat="1" x14ac:dyDescent="0.35">
      <c r="A15" s="3" t="s">
        <v>41</v>
      </c>
      <c r="B15" s="3" t="s">
        <v>57</v>
      </c>
      <c r="C15" s="4" t="s">
        <v>58</v>
      </c>
      <c r="D15" s="4">
        <v>2019</v>
      </c>
      <c r="E15" s="4" t="s">
        <v>30</v>
      </c>
      <c r="F15" s="16">
        <v>44306</v>
      </c>
      <c r="G15" s="16">
        <v>0</v>
      </c>
      <c r="H15" s="16">
        <v>11050</v>
      </c>
      <c r="I15" s="16">
        <v>5971</v>
      </c>
      <c r="J15" s="16">
        <v>0</v>
      </c>
      <c r="K15" s="16">
        <v>3872</v>
      </c>
      <c r="L15" s="4" t="s">
        <v>65</v>
      </c>
      <c r="M15" s="17">
        <v>0</v>
      </c>
      <c r="N15" s="17">
        <v>0</v>
      </c>
      <c r="O15" s="17">
        <v>0</v>
      </c>
      <c r="P15" s="17">
        <v>1</v>
      </c>
      <c r="Q15" s="17">
        <v>3</v>
      </c>
      <c r="R15" s="17">
        <v>1</v>
      </c>
      <c r="S15" s="17">
        <v>0</v>
      </c>
      <c r="T15" s="17">
        <v>0</v>
      </c>
      <c r="U15" s="1">
        <v>5</v>
      </c>
      <c r="V15" s="2">
        <f t="shared" si="0"/>
        <v>65199</v>
      </c>
    </row>
    <row r="16" spans="1:22" customFormat="1" x14ac:dyDescent="0.35">
      <c r="A16" s="3" t="s">
        <v>35</v>
      </c>
      <c r="B16" s="3" t="s">
        <v>59</v>
      </c>
      <c r="C16" s="4" t="s">
        <v>60</v>
      </c>
      <c r="D16" s="4">
        <v>2019</v>
      </c>
      <c r="E16" s="4" t="s">
        <v>30</v>
      </c>
      <c r="F16" s="16">
        <v>0</v>
      </c>
      <c r="G16" s="16">
        <v>35040</v>
      </c>
      <c r="H16" s="16">
        <v>5445</v>
      </c>
      <c r="I16" s="16">
        <v>0</v>
      </c>
      <c r="J16" s="16">
        <v>0</v>
      </c>
      <c r="K16" s="16">
        <v>2554</v>
      </c>
      <c r="L16" s="4" t="s">
        <v>31</v>
      </c>
      <c r="M16" s="17">
        <v>0</v>
      </c>
      <c r="N16" s="17">
        <v>0</v>
      </c>
      <c r="O16" s="17">
        <v>5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v>5</v>
      </c>
      <c r="V16" s="2">
        <f t="shared" si="0"/>
        <v>43039</v>
      </c>
    </row>
    <row r="17" spans="1:22" customFormat="1" x14ac:dyDescent="0.35">
      <c r="A17" s="3" t="s">
        <v>35</v>
      </c>
      <c r="B17" s="3" t="s">
        <v>61</v>
      </c>
      <c r="C17" s="4" t="s">
        <v>62</v>
      </c>
      <c r="D17" s="4">
        <v>2019</v>
      </c>
      <c r="E17" s="4" t="s">
        <v>30</v>
      </c>
      <c r="F17" s="16">
        <v>0</v>
      </c>
      <c r="G17" s="16">
        <v>61236</v>
      </c>
      <c r="H17" s="16">
        <v>1442</v>
      </c>
      <c r="I17" s="16">
        <v>0</v>
      </c>
      <c r="J17" s="16">
        <v>0</v>
      </c>
      <c r="K17" s="16">
        <v>3957</v>
      </c>
      <c r="L17" s="4" t="s">
        <v>31</v>
      </c>
      <c r="M17" s="17">
        <v>0</v>
      </c>
      <c r="N17" s="17">
        <v>0</v>
      </c>
      <c r="O17" s="17">
        <v>9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">
        <v>9</v>
      </c>
      <c r="V17" s="2">
        <f t="shared" si="0"/>
        <v>66635</v>
      </c>
    </row>
    <row r="18" spans="1:22" customFormat="1" x14ac:dyDescent="0.35">
      <c r="A18" s="3" t="s">
        <v>41</v>
      </c>
      <c r="B18" s="3" t="s">
        <v>63</v>
      </c>
      <c r="C18" s="4" t="s">
        <v>64</v>
      </c>
      <c r="D18" s="4">
        <v>2019</v>
      </c>
      <c r="E18" s="4" t="s">
        <v>30</v>
      </c>
      <c r="F18" s="16">
        <v>83515</v>
      </c>
      <c r="G18" s="16">
        <v>0</v>
      </c>
      <c r="H18" s="16">
        <v>23801</v>
      </c>
      <c r="I18" s="16">
        <v>14042</v>
      </c>
      <c r="J18" s="16">
        <v>4970</v>
      </c>
      <c r="K18" s="16">
        <v>5719</v>
      </c>
      <c r="L18" s="4" t="s">
        <v>65</v>
      </c>
      <c r="M18" s="17">
        <v>0</v>
      </c>
      <c r="N18" s="17">
        <v>0</v>
      </c>
      <c r="O18" s="17">
        <v>0</v>
      </c>
      <c r="P18" s="17">
        <v>8</v>
      </c>
      <c r="Q18" s="17">
        <v>4</v>
      </c>
      <c r="R18" s="17">
        <v>0</v>
      </c>
      <c r="S18" s="17">
        <v>0</v>
      </c>
      <c r="T18" s="17">
        <v>0</v>
      </c>
      <c r="U18" s="1">
        <v>12</v>
      </c>
      <c r="V18" s="2">
        <f t="shared" si="0"/>
        <v>132047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>SUM(M19:T19)</f>
        <v>0</v>
      </c>
      <c r="V19" s="2">
        <f t="shared" ref="V19:V28" si="1">SUM(F19:K19)</f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ref="U20:U28" si="2">SUM(M20:T20)</f>
        <v>0</v>
      </c>
      <c r="V20" s="2">
        <f t="shared" si="1"/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ref="U27" si="3">SUM(M27:T27)</f>
        <v>0</v>
      </c>
      <c r="V27" s="2">
        <f t="shared" ref="V27" si="4">SUM(F27:K27)</f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9:V26">
    <cfRule type="cellIs" dxfId="12" priority="15" operator="lessThan">
      <formula>0</formula>
    </cfRule>
  </conditionalFormatting>
  <conditionalFormatting sqref="V19:V26">
    <cfRule type="expression" dxfId="11" priority="16">
      <formula>$V$19&lt;0</formula>
    </cfRule>
  </conditionalFormatting>
  <conditionalFormatting sqref="D19:D26">
    <cfRule type="expression" dxfId="10" priority="14">
      <formula>OR($D19&gt;2019,AND($D19&lt;2019,$D19&lt;&gt;""))</formula>
    </cfRule>
  </conditionalFormatting>
  <conditionalFormatting sqref="V28">
    <cfRule type="cellIs" dxfId="9" priority="11" operator="lessThan">
      <formula>0</formula>
    </cfRule>
  </conditionalFormatting>
  <conditionalFormatting sqref="V28">
    <cfRule type="expression" dxfId="8" priority="12">
      <formula>$V$19&lt;0</formula>
    </cfRule>
  </conditionalFormatting>
  <conditionalFormatting sqref="D28">
    <cfRule type="expression" dxfId="7" priority="10">
      <formula>OR($D28&gt;2019,AND($D28&lt;2019,$D28&lt;&gt;""))</formula>
    </cfRule>
  </conditionalFormatting>
  <conditionalFormatting sqref="V27">
    <cfRule type="cellIs" dxfId="6" priority="7" operator="lessThan">
      <formula>0</formula>
    </cfRule>
  </conditionalFormatting>
  <conditionalFormatting sqref="V27">
    <cfRule type="expression" dxfId="5" priority="8">
      <formula>$V$19&lt;0</formula>
    </cfRule>
  </conditionalFormatting>
  <conditionalFormatting sqref="D27">
    <cfRule type="expression" dxfId="4" priority="6">
      <formula>OR($D27&gt;2019,AND($D27&lt;2019,$D27&lt;&gt;""))</formula>
    </cfRule>
  </conditionalFormatting>
  <conditionalFormatting sqref="V7:V18">
    <cfRule type="cellIs" dxfId="3" priority="3" operator="lessThan">
      <formula>0</formula>
    </cfRule>
  </conditionalFormatting>
  <conditionalFormatting sqref="V7:V18">
    <cfRule type="expression" dxfId="2" priority="4">
      <formula>$V$7&lt;0</formula>
    </cfRule>
  </conditionalFormatting>
  <conditionalFormatting sqref="D7:D18">
    <cfRule type="expression" dxfId="1" priority="2">
      <formula>OR($D7&gt;2019,AND($D7&lt;2019,$D7&lt;&gt;""))</formula>
    </cfRule>
  </conditionalFormatting>
  <conditionalFormatting sqref="C7:C28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8">
      <formula1>"N/A, FMR, Actual Rent"</formula1>
    </dataValidation>
    <dataValidation type="list" allowBlank="1" showInputMessage="1" showErrorMessage="1" sqref="E7:E28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2018-06-12T20:04:59Z</dcterms:modified>
</cp:coreProperties>
</file>