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KY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GIW'!$A$1:$V$24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" i="1" l="1"/>
  <c r="V13" i="1"/>
  <c r="V12" i="1"/>
  <c r="V11" i="1"/>
  <c r="V10" i="1"/>
  <c r="V9" i="1"/>
  <c r="V8" i="1"/>
  <c r="V7" i="1"/>
  <c r="V23" i="1" l="1"/>
  <c r="U23" i="1"/>
  <c r="U18" i="1" l="1"/>
  <c r="V18" i="1"/>
  <c r="V20" i="1" l="1"/>
  <c r="V17" i="1"/>
  <c r="V24" i="1" l="1"/>
  <c r="V22" i="1"/>
  <c r="V21" i="1"/>
  <c r="V19" i="1"/>
  <c r="V16" i="1"/>
  <c r="V15" i="1"/>
  <c r="U24" i="1"/>
  <c r="U22" i="1"/>
  <c r="U21" i="1"/>
  <c r="U20" i="1"/>
  <c r="U19" i="1"/>
  <c r="U17" i="1"/>
  <c r="U16" i="1"/>
  <c r="U15" i="1"/>
  <c r="H3" i="1" l="1"/>
</calcChain>
</file>

<file path=xl/sharedStrings.xml><?xml version="1.0" encoding="utf-8"?>
<sst xmlns="http://schemas.openxmlformats.org/spreadsheetml/2006/main" count="74" uniqueCount="61">
  <si>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</si>
  <si>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</si>
  <si>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</si>
  <si>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</si>
  <si>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</si>
  <si>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</si>
  <si>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</si>
  <si>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</si>
  <si>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</si>
  <si>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</si>
  <si>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</si>
  <si>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</si>
  <si>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</si>
  <si>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</si>
  <si>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</si>
  <si>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</si>
  <si>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</si>
  <si>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</si>
  <si>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</si>
  <si>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</si>
  <si>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</si>
  <si>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</si>
  <si>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</si>
  <si>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</si>
  <si>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</si>
  <si>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</si>
  <si>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</si>
  <si>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</si>
  <si>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</si>
  <si>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</si>
  <si>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</si>
  <si>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</si>
  <si>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</si>
  <si>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FMR</t>
  </si>
  <si>
    <t>Joint TH &amp; PH-RRH</t>
  </si>
  <si>
    <t>Louisville</t>
  </si>
  <si>
    <t>Community Action Council for Lexington-Fayette, Bourbon, Harrison, and Nicholas Counties</t>
  </si>
  <si>
    <t>Bluegrass.org, Inc.</t>
  </si>
  <si>
    <t>Continuum of Care Program</t>
  </si>
  <si>
    <t>KY0087L4I021710</t>
  </si>
  <si>
    <t>KY-502</t>
  </si>
  <si>
    <t>Lexington-Fayette County CoC</t>
  </si>
  <si>
    <t>Lexington-Fayette Urban County Government</t>
  </si>
  <si>
    <t>Lexington-Fayette Urban County Housing Authority</t>
  </si>
  <si>
    <t>LexCOC</t>
  </si>
  <si>
    <t>KY0090L4I021710</t>
  </si>
  <si>
    <t>Project Independence Rapid Re-housing</t>
  </si>
  <si>
    <t>KY0165L4I021702</t>
  </si>
  <si>
    <t>New Beginnings Bluegrass Inc</t>
  </si>
  <si>
    <t>New Beginnings Housing First Program</t>
  </si>
  <si>
    <t>KY0175L4I021701</t>
  </si>
  <si>
    <t>Hope Center, Inc.</t>
  </si>
  <si>
    <t>SMI Permanent Housing Renewal 2017</t>
  </si>
  <si>
    <t>KY0176L4I021701</t>
  </si>
  <si>
    <t>Housing First Renewal 2017</t>
  </si>
  <si>
    <t>KY0177L4I021701</t>
  </si>
  <si>
    <t>Lexington Rescue Mission</t>
  </si>
  <si>
    <t>Rapid Rehousing for Homeless Ex-Offenders Expansion</t>
  </si>
  <si>
    <t>KY0178L4I021701</t>
  </si>
  <si>
    <t>Crisis and Housing Support for Youth</t>
  </si>
  <si>
    <t>KY0194L4I021700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</si>
</sst>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4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35</v>
      </c>
      <c r="C1" s="30"/>
      <c r="D1" s="30"/>
      <c r="E1" s="31" t="s">
        <v>13</v>
      </c>
      <c r="F1" s="32"/>
      <c r="G1" s="33"/>
      <c r="H1" s="27" t="s">
        <v>42</v>
      </c>
      <c r="I1" s="28"/>
      <c r="J1" s="29"/>
    </row>
    <row r="2" spans="1:22" ht="35.25" customHeight="1" x14ac:dyDescent="0.35">
      <c r="A2" s="18" t="s">
        <v>11</v>
      </c>
      <c r="B2" s="30" t="s">
        <v>40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41</v>
      </c>
      <c r="C3" s="30"/>
      <c r="D3" s="30"/>
      <c r="E3" s="34" t="s">
        <v>28</v>
      </c>
      <c r="F3" s="35"/>
      <c r="G3" s="36"/>
      <c r="H3" s="22">
        <f ca="1">SUM(OFFSET(V6,1,0,500,1))</f>
        <v>1449768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37</v>
      </c>
      <c r="B7" s="3" t="s">
        <v>38</v>
      </c>
      <c r="C7" s="4" t="s">
        <v>39</v>
      </c>
      <c r="D7" s="4">
        <v>2019</v>
      </c>
      <c r="E7" s="4" t="s">
        <v>30</v>
      </c>
      <c r="F7" s="16">
        <v>71194</v>
      </c>
      <c r="G7" s="16">
        <v>0</v>
      </c>
      <c r="H7" s="16">
        <v>78253</v>
      </c>
      <c r="I7" s="16">
        <v>8899</v>
      </c>
      <c r="J7" s="16">
        <v>400</v>
      </c>
      <c r="K7" s="16">
        <v>15065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14" si="0">SUM(F7:K7)</f>
        <v>173811</v>
      </c>
    </row>
    <row r="8" spans="1:22" customFormat="1" x14ac:dyDescent="0.35">
      <c r="A8" s="3" t="s">
        <v>43</v>
      </c>
      <c r="B8" s="3" t="s">
        <v>44</v>
      </c>
      <c r="C8" s="4" t="s">
        <v>45</v>
      </c>
      <c r="D8" s="4">
        <v>2019</v>
      </c>
      <c r="E8" s="4" t="s">
        <v>30</v>
      </c>
      <c r="F8" s="16">
        <v>0</v>
      </c>
      <c r="G8" s="16">
        <v>176256</v>
      </c>
      <c r="H8" s="16">
        <v>0</v>
      </c>
      <c r="I8" s="16">
        <v>0</v>
      </c>
      <c r="J8" s="16">
        <v>0</v>
      </c>
      <c r="K8" s="16">
        <v>11843</v>
      </c>
      <c r="L8" s="4" t="s">
        <v>31</v>
      </c>
      <c r="M8" s="17">
        <v>0</v>
      </c>
      <c r="N8" s="17">
        <v>0</v>
      </c>
      <c r="O8" s="17">
        <v>28</v>
      </c>
      <c r="P8" s="17">
        <v>2</v>
      </c>
      <c r="Q8" s="17">
        <v>0</v>
      </c>
      <c r="R8" s="17">
        <v>0</v>
      </c>
      <c r="S8" s="17">
        <v>0</v>
      </c>
      <c r="T8" s="17">
        <v>0</v>
      </c>
      <c r="U8" s="1">
        <v>30</v>
      </c>
      <c r="V8" s="2">
        <f t="shared" si="0"/>
        <v>188099</v>
      </c>
    </row>
    <row r="9" spans="1:22" customFormat="1" x14ac:dyDescent="0.35">
      <c r="A9" s="3" t="s">
        <v>36</v>
      </c>
      <c r="B9" s="3" t="s">
        <v>46</v>
      </c>
      <c r="C9" s="4" t="s">
        <v>47</v>
      </c>
      <c r="D9" s="4">
        <v>2019</v>
      </c>
      <c r="E9" s="4" t="s">
        <v>30</v>
      </c>
      <c r="F9" s="16">
        <v>0</v>
      </c>
      <c r="G9" s="16">
        <v>193908</v>
      </c>
      <c r="H9" s="16">
        <v>104257</v>
      </c>
      <c r="I9" s="16">
        <v>0</v>
      </c>
      <c r="J9" s="16">
        <v>8000</v>
      </c>
      <c r="K9" s="16">
        <v>21730</v>
      </c>
      <c r="L9" s="4" t="s">
        <v>33</v>
      </c>
      <c r="M9" s="17">
        <v>0</v>
      </c>
      <c r="N9" s="17">
        <v>0</v>
      </c>
      <c r="O9" s="17">
        <v>2</v>
      </c>
      <c r="P9" s="17">
        <v>15</v>
      </c>
      <c r="Q9" s="17">
        <v>3</v>
      </c>
      <c r="R9" s="17">
        <v>0</v>
      </c>
      <c r="S9" s="17">
        <v>0</v>
      </c>
      <c r="T9" s="17">
        <v>0</v>
      </c>
      <c r="U9" s="1">
        <v>20</v>
      </c>
      <c r="V9" s="2">
        <f t="shared" si="0"/>
        <v>327895</v>
      </c>
    </row>
    <row r="10" spans="1:22" customFormat="1" x14ac:dyDescent="0.35">
      <c r="A10" s="3" t="s">
        <v>48</v>
      </c>
      <c r="B10" s="3" t="s">
        <v>49</v>
      </c>
      <c r="C10" s="4" t="s">
        <v>50</v>
      </c>
      <c r="D10" s="4">
        <v>2019</v>
      </c>
      <c r="E10" s="4" t="s">
        <v>30</v>
      </c>
      <c r="F10" s="16">
        <v>74040</v>
      </c>
      <c r="G10" s="16">
        <v>0</v>
      </c>
      <c r="H10" s="16">
        <v>62432</v>
      </c>
      <c r="I10" s="16">
        <v>20000</v>
      </c>
      <c r="J10" s="16">
        <v>375</v>
      </c>
      <c r="K10" s="16">
        <v>15685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172532</v>
      </c>
    </row>
    <row r="11" spans="1:22" customFormat="1" x14ac:dyDescent="0.35">
      <c r="A11" s="3" t="s">
        <v>51</v>
      </c>
      <c r="B11" s="3" t="s">
        <v>52</v>
      </c>
      <c r="C11" s="4" t="s">
        <v>53</v>
      </c>
      <c r="D11" s="4">
        <v>2019</v>
      </c>
      <c r="E11" s="4" t="s">
        <v>30</v>
      </c>
      <c r="F11" s="16">
        <v>0</v>
      </c>
      <c r="G11" s="16">
        <v>0</v>
      </c>
      <c r="H11" s="16">
        <v>88467</v>
      </c>
      <c r="I11" s="16">
        <v>89486</v>
      </c>
      <c r="J11" s="16">
        <v>5640</v>
      </c>
      <c r="K11" s="16">
        <v>18359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201952</v>
      </c>
    </row>
    <row r="12" spans="1:22" customFormat="1" x14ac:dyDescent="0.35">
      <c r="A12" s="3" t="s">
        <v>51</v>
      </c>
      <c r="B12" s="3" t="s">
        <v>54</v>
      </c>
      <c r="C12" s="4" t="s">
        <v>55</v>
      </c>
      <c r="D12" s="4">
        <v>2019</v>
      </c>
      <c r="E12" s="4" t="s">
        <v>30</v>
      </c>
      <c r="F12" s="16">
        <v>0</v>
      </c>
      <c r="G12" s="16">
        <v>27196</v>
      </c>
      <c r="H12" s="16">
        <v>42580</v>
      </c>
      <c r="I12" s="16">
        <v>0</v>
      </c>
      <c r="J12" s="16">
        <v>0</v>
      </c>
      <c r="K12" s="16">
        <v>6973</v>
      </c>
      <c r="L12" s="4" t="s">
        <v>33</v>
      </c>
      <c r="M12" s="17">
        <v>0</v>
      </c>
      <c r="N12" s="17">
        <v>2</v>
      </c>
      <c r="O12" s="17">
        <v>2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">
        <v>4</v>
      </c>
      <c r="V12" s="2">
        <f t="shared" si="0"/>
        <v>76749</v>
      </c>
    </row>
    <row r="13" spans="1:22" customFormat="1" x14ac:dyDescent="0.35">
      <c r="A13" s="3" t="s">
        <v>56</v>
      </c>
      <c r="B13" s="3" t="s">
        <v>57</v>
      </c>
      <c r="C13" s="4" t="s">
        <v>58</v>
      </c>
      <c r="D13" s="4">
        <v>2019</v>
      </c>
      <c r="E13" s="4" t="s">
        <v>30</v>
      </c>
      <c r="F13" s="16">
        <v>0</v>
      </c>
      <c r="G13" s="16">
        <v>117468</v>
      </c>
      <c r="H13" s="16">
        <v>0</v>
      </c>
      <c r="I13" s="16">
        <v>0</v>
      </c>
      <c r="J13" s="16">
        <v>0</v>
      </c>
      <c r="K13" s="16">
        <v>8872</v>
      </c>
      <c r="L13" s="4" t="s">
        <v>33</v>
      </c>
      <c r="M13" s="17">
        <v>1</v>
      </c>
      <c r="N13" s="17">
        <v>2</v>
      </c>
      <c r="O13" s="17">
        <v>11</v>
      </c>
      <c r="P13" s="17">
        <v>2</v>
      </c>
      <c r="Q13" s="17">
        <v>0</v>
      </c>
      <c r="R13" s="17">
        <v>0</v>
      </c>
      <c r="S13" s="17">
        <v>0</v>
      </c>
      <c r="T13" s="17">
        <v>0</v>
      </c>
      <c r="U13" s="1">
        <v>16</v>
      </c>
      <c r="V13" s="2">
        <f t="shared" si="0"/>
        <v>126340</v>
      </c>
    </row>
    <row r="14" spans="1:22" customFormat="1" x14ac:dyDescent="0.35">
      <c r="A14" s="3" t="s">
        <v>36</v>
      </c>
      <c r="B14" s="3" t="s">
        <v>59</v>
      </c>
      <c r="C14" s="4" t="s">
        <v>60</v>
      </c>
      <c r="D14" s="4">
        <v>2019</v>
      </c>
      <c r="E14" s="4" t="s">
        <v>34</v>
      </c>
      <c r="F14" s="16">
        <v>47628</v>
      </c>
      <c r="G14" s="16">
        <v>46416</v>
      </c>
      <c r="H14" s="16">
        <v>70093</v>
      </c>
      <c r="I14" s="16">
        <v>8408</v>
      </c>
      <c r="J14" s="16">
        <v>2267</v>
      </c>
      <c r="K14" s="16">
        <v>7578</v>
      </c>
      <c r="L14" s="4" t="s">
        <v>33</v>
      </c>
      <c r="M14" s="17">
        <v>0</v>
      </c>
      <c r="N14" s="17">
        <v>0</v>
      </c>
      <c r="O14" s="17">
        <v>2</v>
      </c>
      <c r="P14" s="17">
        <v>2</v>
      </c>
      <c r="Q14" s="17">
        <v>1</v>
      </c>
      <c r="R14" s="17">
        <v>0</v>
      </c>
      <c r="S14" s="17">
        <v>0</v>
      </c>
      <c r="T14" s="17">
        <v>0</v>
      </c>
      <c r="U14" s="1">
        <v>5</v>
      </c>
      <c r="V14" s="2">
        <f t="shared" si="0"/>
        <v>182390</v>
      </c>
    </row>
    <row r="15" spans="1:22" x14ac:dyDescent="0.3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>SUM(M15:T15)</f>
        <v>0</v>
      </c>
      <c r="V15" s="2">
        <f t="shared" ref="V15:V24" si="1">SUM(F15:K15)</f>
        <v>0</v>
      </c>
    </row>
    <row r="16" spans="1:22" x14ac:dyDescent="0.3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ref="U16:U24" si="2">SUM(M16:T16)</f>
        <v>0</v>
      </c>
      <c r="V16" s="2">
        <f t="shared" si="1"/>
        <v>0</v>
      </c>
    </row>
    <row r="17" spans="1:22" x14ac:dyDescent="0.3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si="2"/>
        <v>0</v>
      </c>
      <c r="V17" s="2">
        <f t="shared" si="1"/>
        <v>0</v>
      </c>
    </row>
    <row r="18" spans="1:22" x14ac:dyDescent="0.3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2"/>
        <v>0</v>
      </c>
      <c r="V18" s="2">
        <f t="shared" si="1"/>
        <v>0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si="2"/>
        <v>0</v>
      </c>
      <c r="V19" s="2">
        <f t="shared" si="1"/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2"/>
        <v>0</v>
      </c>
      <c r="V20" s="2">
        <f t="shared" si="1"/>
        <v>0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2"/>
        <v>0</v>
      </c>
      <c r="V21" s="2">
        <f t="shared" si="1"/>
        <v>0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2"/>
        <v>0</v>
      </c>
      <c r="V22" s="2">
        <f t="shared" si="1"/>
        <v>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ref="U23" si="3">SUM(M23:T23)</f>
        <v>0</v>
      </c>
      <c r="V23" s="2">
        <f t="shared" ref="V23" si="4">SUM(F23:K23)</f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2"/>
        <v>0</v>
      </c>
      <c r="V24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5:V22">
    <cfRule type="cellIs" dxfId="12" priority="15" operator="lessThan">
      <formula>0</formula>
    </cfRule>
  </conditionalFormatting>
  <conditionalFormatting sqref="V15:V22">
    <cfRule type="expression" dxfId="11" priority="16">
      <formula>$V$15&lt;0</formula>
    </cfRule>
  </conditionalFormatting>
  <conditionalFormatting sqref="D15:D22">
    <cfRule type="expression" dxfId="10" priority="14">
      <formula>OR($D15&gt;2019,AND($D15&lt;2019,$D15&lt;&gt;""))</formula>
    </cfRule>
  </conditionalFormatting>
  <conditionalFormatting sqref="V24">
    <cfRule type="cellIs" dxfId="9" priority="11" operator="lessThan">
      <formula>0</formula>
    </cfRule>
  </conditionalFormatting>
  <conditionalFormatting sqref="V24">
    <cfRule type="expression" dxfId="8" priority="12">
      <formula>$V$15&lt;0</formula>
    </cfRule>
  </conditionalFormatting>
  <conditionalFormatting sqref="D24">
    <cfRule type="expression" dxfId="7" priority="10">
      <formula>OR($D24&gt;2019,AND($D24&lt;2019,$D24&lt;&gt;""))</formula>
    </cfRule>
  </conditionalFormatting>
  <conditionalFormatting sqref="V23">
    <cfRule type="cellIs" dxfId="6" priority="7" operator="lessThan">
      <formula>0</formula>
    </cfRule>
  </conditionalFormatting>
  <conditionalFormatting sqref="V23">
    <cfRule type="expression" dxfId="5" priority="8">
      <formula>$V$15&lt;0</formula>
    </cfRule>
  </conditionalFormatting>
  <conditionalFormatting sqref="D23">
    <cfRule type="expression" dxfId="4" priority="6">
      <formula>OR($D23&gt;2019,AND($D23&lt;2019,$D23&lt;&gt;""))</formula>
    </cfRule>
  </conditionalFormatting>
  <conditionalFormatting sqref="V7:V14">
    <cfRule type="cellIs" dxfId="3" priority="3" operator="lessThan">
      <formula>0</formula>
    </cfRule>
  </conditionalFormatting>
  <conditionalFormatting sqref="V7:V14">
    <cfRule type="expression" dxfId="2" priority="4">
      <formula>$V$7&lt;0</formula>
    </cfRule>
  </conditionalFormatting>
  <conditionalFormatting sqref="D7:D14">
    <cfRule type="expression" dxfId="1" priority="2">
      <formula>OR($D7&gt;2019,AND($D7&lt;2019,$D7&lt;&gt;""))</formula>
    </cfRule>
  </conditionalFormatting>
  <conditionalFormatting sqref="C7:C24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4">
      <formula1>"N/A, FMR, Actual Rent"</formula1>
    </dataValidation>
    <dataValidation type="list" allowBlank="1" showInputMessage="1" showErrorMessage="1" sqref="E7:E24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2018-06-12T20:04:43Z</dcterms:modified>
</cp:coreProperties>
</file>