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  <c r="V7" i="1"/>
  <c r="V27" i="1" l="1"/>
  <c r="U27" i="1"/>
  <c r="U22" i="1" l="1"/>
  <c r="V22" i="1"/>
  <c r="V24" i="1" l="1"/>
  <c r="V21" i="1"/>
  <c r="V28" i="1" l="1"/>
  <c r="V26" i="1"/>
  <c r="V25" i="1"/>
  <c r="V23" i="1"/>
  <c r="V20" i="1"/>
  <c r="V19" i="1"/>
  <c r="U28" i="1"/>
  <c r="U26" i="1"/>
  <c r="U25" i="1"/>
  <c r="U24" i="1"/>
  <c r="U23" i="1"/>
  <c r="U21" i="1"/>
  <c r="U20" i="1"/>
  <c r="U19" i="1"/>
  <c r="H3" i="1" l="1"/>
</calcChain>
</file>

<file path=xl/sharedStrings.xml><?xml version="1.0" encoding="utf-8"?>
<sst xmlns="http://schemas.openxmlformats.org/spreadsheetml/2006/main" count="94" uniqueCount="66">
  <si>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</si>
  <si>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</si>
  <si>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</si>
  <si>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</si>
  <si>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</si>
  <si>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</si>
  <si>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</si>
  <si>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</si>
  <si>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</si>
  <si>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</si>
  <si>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</si>
  <si>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</si>
  <si>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</si>
  <si>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</si>
  <si>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</si>
  <si>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</si>
  <si>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</si>
  <si>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</si>
  <si>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</si>
  <si>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</si>
  <si>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</si>
  <si>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</si>
  <si>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</si>
  <si>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</si>
  <si>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</si>
  <si>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</si>
  <si>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</si>
  <si>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</si>
  <si>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</si>
  <si>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</si>
  <si>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</si>
  <si>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</si>
  <si>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</si>
  <si>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Chicago</t>
  </si>
  <si>
    <t>Midwest Shelter for Homeless Veterans</t>
  </si>
  <si>
    <t>Ecker Cen ter for Mental Health</t>
  </si>
  <si>
    <t>Abbott</t>
  </si>
  <si>
    <t>IL0331L5T171710</t>
  </si>
  <si>
    <t>IL-517</t>
  </si>
  <si>
    <t>Aurora, Elgin/Kane County CoC</t>
  </si>
  <si>
    <t>Kane County Office of Community Reinvestment</t>
  </si>
  <si>
    <t>Lazarus House</t>
  </si>
  <si>
    <t>CTL</t>
  </si>
  <si>
    <t>IL0333L5T171710</t>
  </si>
  <si>
    <t>Hunters Ridge</t>
  </si>
  <si>
    <t>IL0334L5T171710</t>
  </si>
  <si>
    <t>Kane County, Illinois</t>
  </si>
  <si>
    <t>2017 HMIS Implementation (Project Start 07-01-2018)</t>
  </si>
  <si>
    <t>IL0335L5T171710</t>
  </si>
  <si>
    <t>IL0336L5T171710</t>
  </si>
  <si>
    <t>Public Action to Deliver Shelter, Inc.</t>
  </si>
  <si>
    <t>LIGHT-House</t>
  </si>
  <si>
    <t>IL0337L5T171710</t>
  </si>
  <si>
    <t>PH3</t>
  </si>
  <si>
    <t>IL0433L5T171706</t>
  </si>
  <si>
    <t>PH5</t>
  </si>
  <si>
    <t>IL0510L5T171705</t>
  </si>
  <si>
    <t>LIGHT- House 5 Expansion</t>
  </si>
  <si>
    <t>IL0558L5T171704</t>
  </si>
  <si>
    <t>LIGHT-House 6</t>
  </si>
  <si>
    <t>IL0682L5T171701</t>
  </si>
  <si>
    <t>The Harbor</t>
  </si>
  <si>
    <t>IL1611L5T171700</t>
  </si>
  <si>
    <t>Enduring Hope</t>
  </si>
  <si>
    <t>IL1612L5T171700</t>
  </si>
  <si>
    <t>Ecker Center for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</si>
</sst>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33</v>
      </c>
      <c r="C1" s="31"/>
      <c r="D1" s="31"/>
      <c r="E1" s="32" t="s">
        <v>13</v>
      </c>
      <c r="F1" s="33"/>
      <c r="G1" s="34"/>
      <c r="H1" s="28" t="s">
        <v>40</v>
      </c>
      <c r="I1" s="29"/>
      <c r="J1" s="30"/>
    </row>
    <row r="2" spans="1:22" ht="35.25" customHeight="1" x14ac:dyDescent="0.35">
      <c r="A2" s="18" t="s">
        <v>11</v>
      </c>
      <c r="B2" s="31" t="s">
        <v>38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39</v>
      </c>
      <c r="C3" s="31"/>
      <c r="D3" s="31"/>
      <c r="E3" s="35" t="s">
        <v>28</v>
      </c>
      <c r="F3" s="36"/>
      <c r="G3" s="37"/>
      <c r="H3" s="23">
        <f ca="1">SUM(OFFSET(V6,1,0,500,1))</f>
        <v>1718394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29" x14ac:dyDescent="0.35">
      <c r="A7" s="20" t="s">
        <v>65</v>
      </c>
      <c r="B7" s="20" t="s">
        <v>36</v>
      </c>
      <c r="C7" s="4" t="s">
        <v>37</v>
      </c>
      <c r="D7" s="4"/>
      <c r="E7" s="4" t="s">
        <v>30</v>
      </c>
      <c r="F7" s="16">
        <v>61362</v>
      </c>
      <c r="G7" s="16">
        <v>0</v>
      </c>
      <c r="H7" s="16">
        <v>59066</v>
      </c>
      <c r="I7" s="16">
        <v>49250</v>
      </c>
      <c r="J7" s="16">
        <v>0</v>
      </c>
      <c r="K7" s="16">
        <v>10906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8" si="0">SUM(F7:K7)</f>
        <v>180584</v>
      </c>
    </row>
    <row r="8" spans="1:22" customFormat="1" x14ac:dyDescent="0.35">
      <c r="A8" s="20" t="s">
        <v>41</v>
      </c>
      <c r="B8" s="20" t="s">
        <v>42</v>
      </c>
      <c r="C8" s="4" t="s">
        <v>43</v>
      </c>
      <c r="D8" s="4"/>
      <c r="E8" s="4" t="s">
        <v>32</v>
      </c>
      <c r="F8" s="16">
        <v>0</v>
      </c>
      <c r="G8" s="16">
        <v>0</v>
      </c>
      <c r="H8" s="16">
        <v>51744</v>
      </c>
      <c r="I8" s="16">
        <v>0</v>
      </c>
      <c r="J8" s="16">
        <v>0</v>
      </c>
      <c r="K8" s="16">
        <v>3622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55366</v>
      </c>
    </row>
    <row r="9" spans="1:22" customFormat="1" ht="29" x14ac:dyDescent="0.35">
      <c r="A9" s="20" t="s">
        <v>35</v>
      </c>
      <c r="B9" s="20" t="s">
        <v>44</v>
      </c>
      <c r="C9" s="4" t="s">
        <v>45</v>
      </c>
      <c r="D9" s="4"/>
      <c r="E9" s="4" t="s">
        <v>30</v>
      </c>
      <c r="F9" s="16">
        <v>126000</v>
      </c>
      <c r="G9" s="16">
        <v>0</v>
      </c>
      <c r="H9" s="16">
        <v>129977</v>
      </c>
      <c r="I9" s="16">
        <v>5839</v>
      </c>
      <c r="J9" s="16">
        <v>0</v>
      </c>
      <c r="K9" s="16">
        <v>3000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264816</v>
      </c>
    </row>
    <row r="10" spans="1:22" customFormat="1" ht="58" x14ac:dyDescent="0.35">
      <c r="A10" s="20" t="s">
        <v>46</v>
      </c>
      <c r="B10" s="20" t="s">
        <v>47</v>
      </c>
      <c r="C10" s="4" t="s">
        <v>48</v>
      </c>
      <c r="D10" s="4"/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101768</v>
      </c>
      <c r="K10" s="16">
        <v>10177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111945</v>
      </c>
    </row>
    <row r="11" spans="1:22" customFormat="1" ht="29" x14ac:dyDescent="0.35">
      <c r="A11" s="20" t="s">
        <v>65</v>
      </c>
      <c r="B11" s="20" t="s">
        <v>3</v>
      </c>
      <c r="C11" s="4" t="s">
        <v>49</v>
      </c>
      <c r="D11" s="4"/>
      <c r="E11" s="4" t="s">
        <v>30</v>
      </c>
      <c r="F11" s="16">
        <v>159289</v>
      </c>
      <c r="G11" s="16">
        <v>0</v>
      </c>
      <c r="H11" s="16">
        <v>27700</v>
      </c>
      <c r="I11" s="16">
        <v>2160</v>
      </c>
      <c r="J11" s="16">
        <v>0</v>
      </c>
      <c r="K11" s="16">
        <v>11309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200458</v>
      </c>
    </row>
    <row r="12" spans="1:22" customFormat="1" ht="29" x14ac:dyDescent="0.35">
      <c r="A12" s="20" t="s">
        <v>50</v>
      </c>
      <c r="B12" s="20" t="s">
        <v>51</v>
      </c>
      <c r="C12" s="4" t="s">
        <v>52</v>
      </c>
      <c r="D12" s="4"/>
      <c r="E12" s="4" t="s">
        <v>30</v>
      </c>
      <c r="F12" s="16">
        <v>147750</v>
      </c>
      <c r="G12" s="16">
        <v>0</v>
      </c>
      <c r="H12" s="16">
        <v>13663</v>
      </c>
      <c r="I12" s="16">
        <v>3150</v>
      </c>
      <c r="J12" s="16">
        <v>0</v>
      </c>
      <c r="K12" s="16">
        <v>0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164563</v>
      </c>
    </row>
    <row r="13" spans="1:22" customFormat="1" x14ac:dyDescent="0.35">
      <c r="A13" s="20" t="s">
        <v>41</v>
      </c>
      <c r="B13" s="20" t="s">
        <v>53</v>
      </c>
      <c r="C13" s="4" t="s">
        <v>54</v>
      </c>
      <c r="D13" s="4"/>
      <c r="E13" s="4" t="s">
        <v>30</v>
      </c>
      <c r="F13" s="16">
        <v>125073</v>
      </c>
      <c r="G13" s="16">
        <v>0</v>
      </c>
      <c r="H13" s="16">
        <v>14500</v>
      </c>
      <c r="I13" s="16">
        <v>8805</v>
      </c>
      <c r="J13" s="16">
        <v>0</v>
      </c>
      <c r="K13" s="16">
        <v>14000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162378</v>
      </c>
    </row>
    <row r="14" spans="1:22" customFormat="1" x14ac:dyDescent="0.35">
      <c r="A14" s="20" t="s">
        <v>41</v>
      </c>
      <c r="B14" s="20" t="s">
        <v>55</v>
      </c>
      <c r="C14" s="4" t="s">
        <v>56</v>
      </c>
      <c r="D14" s="4"/>
      <c r="E14" s="4" t="s">
        <v>30</v>
      </c>
      <c r="F14" s="16">
        <v>31732</v>
      </c>
      <c r="G14" s="16">
        <v>0</v>
      </c>
      <c r="H14" s="16">
        <v>3700</v>
      </c>
      <c r="I14" s="16">
        <v>1277</v>
      </c>
      <c r="J14" s="16">
        <v>0</v>
      </c>
      <c r="K14" s="16">
        <v>3500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40209</v>
      </c>
    </row>
    <row r="15" spans="1:22" customFormat="1" ht="29" x14ac:dyDescent="0.35">
      <c r="A15" s="20" t="s">
        <v>50</v>
      </c>
      <c r="B15" s="20" t="s">
        <v>57</v>
      </c>
      <c r="C15" s="4" t="s">
        <v>58</v>
      </c>
      <c r="D15" s="4"/>
      <c r="E15" s="4" t="s">
        <v>30</v>
      </c>
      <c r="F15" s="16">
        <v>99274</v>
      </c>
      <c r="G15" s="16">
        <v>0</v>
      </c>
      <c r="H15" s="16">
        <v>16589</v>
      </c>
      <c r="I15" s="16">
        <v>975</v>
      </c>
      <c r="J15" s="16">
        <v>0</v>
      </c>
      <c r="K15" s="16">
        <v>0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116838</v>
      </c>
    </row>
    <row r="16" spans="1:22" customFormat="1" ht="29" x14ac:dyDescent="0.35">
      <c r="A16" s="20" t="s">
        <v>50</v>
      </c>
      <c r="B16" s="20" t="s">
        <v>59</v>
      </c>
      <c r="C16" s="4" t="s">
        <v>60</v>
      </c>
      <c r="D16" s="4"/>
      <c r="E16" s="4" t="s">
        <v>30</v>
      </c>
      <c r="F16" s="16">
        <v>63063</v>
      </c>
      <c r="G16" s="16">
        <v>0</v>
      </c>
      <c r="H16" s="16">
        <v>18721</v>
      </c>
      <c r="I16" s="16">
        <v>0</v>
      </c>
      <c r="J16" s="16">
        <v>0</v>
      </c>
      <c r="K16" s="16">
        <v>0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81784</v>
      </c>
    </row>
    <row r="17" spans="1:22" customFormat="1" ht="29" x14ac:dyDescent="0.35">
      <c r="A17" s="20" t="s">
        <v>50</v>
      </c>
      <c r="B17" s="20" t="s">
        <v>61</v>
      </c>
      <c r="C17" s="4" t="s">
        <v>62</v>
      </c>
      <c r="D17" s="4"/>
      <c r="E17" s="4" t="s">
        <v>30</v>
      </c>
      <c r="F17" s="16">
        <v>0</v>
      </c>
      <c r="G17" s="16">
        <v>0</v>
      </c>
      <c r="H17" s="16">
        <v>166060</v>
      </c>
      <c r="I17" s="16">
        <v>53550</v>
      </c>
      <c r="J17" s="16">
        <v>0</v>
      </c>
      <c r="K17" s="16">
        <v>21705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241315</v>
      </c>
    </row>
    <row r="18" spans="1:22" customFormat="1" ht="29" x14ac:dyDescent="0.35">
      <c r="A18" s="20" t="s">
        <v>34</v>
      </c>
      <c r="B18" s="20" t="s">
        <v>63</v>
      </c>
      <c r="C18" s="4" t="s">
        <v>64</v>
      </c>
      <c r="D18" s="4"/>
      <c r="E18" s="4" t="s">
        <v>30</v>
      </c>
      <c r="F18" s="16">
        <v>75676</v>
      </c>
      <c r="G18" s="16">
        <v>0</v>
      </c>
      <c r="H18" s="16">
        <v>13868</v>
      </c>
      <c r="I18" s="16">
        <v>0</v>
      </c>
      <c r="J18" s="16">
        <v>0</v>
      </c>
      <c r="K18" s="16">
        <v>8594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98138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>SUM(M19:T19)</f>
        <v>0</v>
      </c>
      <c r="V19" s="2">
        <f t="shared" ref="V19:V28" si="1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:U28" si="2">SUM(M20:T20)</f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ref="U27" si="3">SUM(M27:T27)</f>
        <v>0</v>
      </c>
      <c r="V27" s="2">
        <f t="shared" ref="V27" si="4">SUM(F27:K27)</f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9:V26">
    <cfRule type="cellIs" dxfId="12" priority="15" operator="lessThan">
      <formula>0</formula>
    </cfRule>
  </conditionalFormatting>
  <conditionalFormatting sqref="V19:V26">
    <cfRule type="expression" dxfId="11" priority="16">
      <formula>$V$19&lt;0</formula>
    </cfRule>
  </conditionalFormatting>
  <conditionalFormatting sqref="D19:D26">
    <cfRule type="expression" dxfId="10" priority="14">
      <formula>OR($D19&gt;2019,AND($D19&lt;2019,$D19&lt;&gt;""))</formula>
    </cfRule>
  </conditionalFormatting>
  <conditionalFormatting sqref="V28">
    <cfRule type="cellIs" dxfId="9" priority="11" operator="lessThan">
      <formula>0</formula>
    </cfRule>
  </conditionalFormatting>
  <conditionalFormatting sqref="V28">
    <cfRule type="expression" dxfId="8" priority="12">
      <formula>$V$19&lt;0</formula>
    </cfRule>
  </conditionalFormatting>
  <conditionalFormatting sqref="D28">
    <cfRule type="expression" dxfId="7" priority="10">
      <formula>OR($D28&gt;2019,AND($D28&lt;2019,$D28&lt;&gt;""))</formula>
    </cfRule>
  </conditionalFormatting>
  <conditionalFormatting sqref="V27">
    <cfRule type="cellIs" dxfId="6" priority="7" operator="lessThan">
      <formula>0</formula>
    </cfRule>
  </conditionalFormatting>
  <conditionalFormatting sqref="V27">
    <cfRule type="expression" dxfId="5" priority="8">
      <formula>$V$19&lt;0</formula>
    </cfRule>
  </conditionalFormatting>
  <conditionalFormatting sqref="D27">
    <cfRule type="expression" dxfId="4" priority="6">
      <formula>OR($D27&gt;2019,AND($D27&lt;2019,$D27&lt;&gt;""))</formula>
    </cfRule>
  </conditionalFormatting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OR($D7&gt;2019,AND($D7&lt;2019,$D7&lt;&gt;""))</formula>
    </cfRule>
  </conditionalFormatting>
  <conditionalFormatting sqref="C7:C2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8">
      <formula1>"N/A, FMR, Actual Rent"</formula1>
    </dataValidation>
    <dataValidation type="list" allowBlank="1" showInputMessage="1" showErrorMessage="1" sqref="E7:E2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2018-06-12T20:04:35Z</dcterms:modified>
</cp:coreProperties>
</file>