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IL-500\"/>
    </mc:Choice>
  </mc:AlternateContent>
  <bookViews>
    <workbookView xWindow="0" yWindow="0" windowWidth="5121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GIW'!$A$1:$V$32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1" i="1" l="1"/>
  <c r="U31" i="1"/>
  <c r="U26" i="1" l="1"/>
  <c r="V26" i="1"/>
  <c r="V28" i="1" l="1"/>
  <c r="V25" i="1"/>
  <c r="V32" i="1" l="1"/>
  <c r="V30" i="1"/>
  <c r="V29" i="1"/>
  <c r="V27" i="1"/>
  <c r="V24" i="1"/>
  <c r="V23" i="1"/>
  <c r="U32" i="1"/>
  <c r="U30" i="1"/>
  <c r="U29" i="1"/>
  <c r="U28" i="1"/>
  <c r="U27" i="1"/>
  <c r="U25" i="1"/>
  <c r="U24" i="1"/>
  <c r="U23" i="1"/>
  <c r="H3" i="1" l="1"/>
</calcChain>
</file>

<file path=xl/sharedStrings.xml><?xml version="1.0" encoding="utf-8"?>
<sst xmlns="http://schemas.openxmlformats.org/spreadsheetml/2006/main" count="114" uniqueCount="74">
  <si>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</si>
  <si>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</si>
  <si>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</si>
  <si>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</si>
  <si>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</si>
  <si>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</si>
  <si>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</si>
  <si>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</si>
  <si>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</si>
  <si>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</si>
  <si>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</si>
  <si>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</si>
  <si>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</si>
  <si>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</si>
  <si>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</si>
  <si>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</si>
  <si>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</si>
  <si>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</si>
  <si>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</si>
  <si>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</si>
  <si>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</si>
  <si>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</si>
  <si>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</si>
  <si>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</si>
  <si>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</si>
  <si>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</si>
  <si>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</si>
  <si>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</si>
  <si>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</si>
  <si>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</si>
  <si>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</si>
  <si>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</si>
  <si>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</si>
  <si>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</si>
  <si>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Pathways</t>
  </si>
  <si>
    <t>Stepping Stones</t>
  </si>
  <si>
    <t>Partners In Housing</t>
  </si>
  <si>
    <t>New Horizons</t>
  </si>
  <si>
    <t>Chicago</t>
  </si>
  <si>
    <t>Catholic Charities, Diocese of Joliet</t>
  </si>
  <si>
    <t>DuPage P.A.D.S., Inc.</t>
  </si>
  <si>
    <t>Carol's Place Expansion</t>
  </si>
  <si>
    <t>IL0302L5T141710</t>
  </si>
  <si>
    <t>IL-514</t>
  </si>
  <si>
    <t>Dupage County CoC</t>
  </si>
  <si>
    <t>DuPage County Community Services</t>
  </si>
  <si>
    <t>DuPage Daybreak</t>
  </si>
  <si>
    <t>IL0303L5T141710</t>
  </si>
  <si>
    <t>IL0306L5T141710</t>
  </si>
  <si>
    <t>DuPage County Health Department</t>
  </si>
  <si>
    <t>MISA CAP</t>
  </si>
  <si>
    <t>IL0307L5T141710</t>
  </si>
  <si>
    <t>IL0310L5T141710</t>
  </si>
  <si>
    <t>SAIL</t>
  </si>
  <si>
    <t>IL0311L5T141710</t>
  </si>
  <si>
    <t>SHIFT - New Hope</t>
  </si>
  <si>
    <t>IL0313L5T141710</t>
  </si>
  <si>
    <t>IL0314L5T141710</t>
  </si>
  <si>
    <t>360 YOUTH SERVICES</t>
  </si>
  <si>
    <t>Youth In Transition</t>
  </si>
  <si>
    <t>IL0315L5T141710</t>
  </si>
  <si>
    <t>Housing Intensive Services</t>
  </si>
  <si>
    <t>IL0409L5T141709</t>
  </si>
  <si>
    <t>Homecomings</t>
  </si>
  <si>
    <t>IL0430L5T141706</t>
  </si>
  <si>
    <t>IL0431L5T141706</t>
  </si>
  <si>
    <t>First Light</t>
  </si>
  <si>
    <t>IL0469L5T141706</t>
  </si>
  <si>
    <t>Midwest Shelter for Homeless Veterans</t>
  </si>
  <si>
    <t>Freedom Harbour</t>
  </si>
  <si>
    <t>IL0602L5T141703</t>
  </si>
  <si>
    <t>Liberty Place</t>
  </si>
  <si>
    <t>IL0676L5T141701</t>
  </si>
  <si>
    <t>IL1607L5T141700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</si>
</sst>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2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1" t="s">
        <v>38</v>
      </c>
      <c r="C1" s="31"/>
      <c r="D1" s="31"/>
      <c r="E1" s="32" t="s">
        <v>13</v>
      </c>
      <c r="F1" s="33"/>
      <c r="G1" s="34"/>
      <c r="H1" s="28" t="s">
        <v>45</v>
      </c>
      <c r="I1" s="29"/>
      <c r="J1" s="30"/>
    </row>
    <row r="2" spans="1:22" ht="35.25" customHeight="1" x14ac:dyDescent="0.35">
      <c r="A2" s="18" t="s">
        <v>11</v>
      </c>
      <c r="B2" s="31" t="s">
        <v>43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19" t="s">
        <v>12</v>
      </c>
      <c r="B3" s="31" t="s">
        <v>44</v>
      </c>
      <c r="C3" s="31"/>
      <c r="D3" s="31"/>
      <c r="E3" s="35" t="s">
        <v>28</v>
      </c>
      <c r="F3" s="36"/>
      <c r="G3" s="37"/>
      <c r="H3" s="23">
        <f ca="1">SUM(OFFSET(V6,1,0,500,1))</f>
        <v>4526372</v>
      </c>
      <c r="I3" s="24"/>
      <c r="J3" s="25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ht="29" x14ac:dyDescent="0.35">
      <c r="A7" s="3" t="s">
        <v>40</v>
      </c>
      <c r="B7" s="20" t="s">
        <v>41</v>
      </c>
      <c r="C7" s="4" t="s">
        <v>42</v>
      </c>
      <c r="D7" s="4"/>
      <c r="E7" s="4" t="s">
        <v>30</v>
      </c>
      <c r="F7" s="16">
        <v>538188</v>
      </c>
      <c r="G7" s="16">
        <v>0</v>
      </c>
      <c r="H7" s="16">
        <v>191120</v>
      </c>
      <c r="I7" s="16">
        <v>45571</v>
      </c>
      <c r="J7" s="16">
        <v>0</v>
      </c>
      <c r="K7" s="16">
        <v>43500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22" si="0">SUM(F7:K7)</f>
        <v>818379</v>
      </c>
    </row>
    <row r="8" spans="1:22" customFormat="1" x14ac:dyDescent="0.35">
      <c r="A8" s="3" t="s">
        <v>39</v>
      </c>
      <c r="B8" s="20" t="s">
        <v>46</v>
      </c>
      <c r="C8" s="4" t="s">
        <v>47</v>
      </c>
      <c r="D8" s="4"/>
      <c r="E8" s="4" t="s">
        <v>33</v>
      </c>
      <c r="F8" s="16">
        <v>138310</v>
      </c>
      <c r="G8" s="16">
        <v>0</v>
      </c>
      <c r="H8" s="16">
        <v>66229</v>
      </c>
      <c r="I8" s="16">
        <v>1395</v>
      </c>
      <c r="J8" s="16">
        <v>0</v>
      </c>
      <c r="K8" s="16">
        <v>14415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220349</v>
      </c>
    </row>
    <row r="9" spans="1:22" customFormat="1" x14ac:dyDescent="0.35">
      <c r="A9" s="3" t="s">
        <v>45</v>
      </c>
      <c r="B9" s="20" t="s">
        <v>6</v>
      </c>
      <c r="C9" s="4" t="s">
        <v>48</v>
      </c>
      <c r="D9" s="4"/>
      <c r="E9" s="4" t="s">
        <v>6</v>
      </c>
      <c r="F9" s="16">
        <v>0</v>
      </c>
      <c r="G9" s="16">
        <v>0</v>
      </c>
      <c r="H9" s="16">
        <v>0</v>
      </c>
      <c r="I9" s="16">
        <v>0</v>
      </c>
      <c r="J9" s="16">
        <v>144452</v>
      </c>
      <c r="K9" s="16">
        <v>10104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154556</v>
      </c>
    </row>
    <row r="10" spans="1:22" customFormat="1" x14ac:dyDescent="0.35">
      <c r="A10" s="3" t="s">
        <v>49</v>
      </c>
      <c r="B10" s="20" t="s">
        <v>50</v>
      </c>
      <c r="C10" s="4" t="s">
        <v>51</v>
      </c>
      <c r="D10" s="4"/>
      <c r="E10" s="4" t="s">
        <v>30</v>
      </c>
      <c r="F10" s="16">
        <v>196953</v>
      </c>
      <c r="G10" s="16">
        <v>0</v>
      </c>
      <c r="H10" s="16">
        <v>365330</v>
      </c>
      <c r="I10" s="16">
        <v>46384</v>
      </c>
      <c r="J10" s="16">
        <v>0</v>
      </c>
      <c r="K10" s="16">
        <v>0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608667</v>
      </c>
    </row>
    <row r="11" spans="1:22" customFormat="1" x14ac:dyDescent="0.35">
      <c r="A11" s="3" t="s">
        <v>39</v>
      </c>
      <c r="B11" s="20" t="s">
        <v>36</v>
      </c>
      <c r="C11" s="4" t="s">
        <v>52</v>
      </c>
      <c r="D11" s="4"/>
      <c r="E11" s="4" t="s">
        <v>30</v>
      </c>
      <c r="F11" s="16">
        <v>334257</v>
      </c>
      <c r="G11" s="16">
        <v>0</v>
      </c>
      <c r="H11" s="16">
        <v>112938</v>
      </c>
      <c r="I11" s="16">
        <v>8677</v>
      </c>
      <c r="J11" s="16">
        <v>0</v>
      </c>
      <c r="K11" s="16">
        <v>27429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483301</v>
      </c>
    </row>
    <row r="12" spans="1:22" customFormat="1" x14ac:dyDescent="0.35">
      <c r="A12" s="3" t="s">
        <v>49</v>
      </c>
      <c r="B12" s="20" t="s">
        <v>53</v>
      </c>
      <c r="C12" s="4" t="s">
        <v>54</v>
      </c>
      <c r="D12" s="4"/>
      <c r="E12" s="4" t="s">
        <v>30</v>
      </c>
      <c r="F12" s="16">
        <v>64677</v>
      </c>
      <c r="G12" s="16">
        <v>0</v>
      </c>
      <c r="H12" s="16">
        <v>1233</v>
      </c>
      <c r="I12" s="16">
        <v>0</v>
      </c>
      <c r="J12" s="16">
        <v>0</v>
      </c>
      <c r="K12" s="16">
        <v>2018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67928</v>
      </c>
    </row>
    <row r="13" spans="1:22" customFormat="1" x14ac:dyDescent="0.35">
      <c r="A13" s="3" t="s">
        <v>39</v>
      </c>
      <c r="B13" s="20" t="s">
        <v>55</v>
      </c>
      <c r="C13" s="4" t="s">
        <v>56</v>
      </c>
      <c r="D13" s="4"/>
      <c r="E13" s="4" t="s">
        <v>30</v>
      </c>
      <c r="F13" s="16">
        <v>313726</v>
      </c>
      <c r="G13" s="16">
        <v>0</v>
      </c>
      <c r="H13" s="16">
        <v>511505</v>
      </c>
      <c r="I13" s="16">
        <v>39649</v>
      </c>
      <c r="J13" s="16">
        <v>0</v>
      </c>
      <c r="K13" s="16">
        <v>55670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920550</v>
      </c>
    </row>
    <row r="14" spans="1:22" customFormat="1" x14ac:dyDescent="0.35">
      <c r="A14" s="3" t="s">
        <v>40</v>
      </c>
      <c r="B14" s="20" t="s">
        <v>35</v>
      </c>
      <c r="C14" s="4" t="s">
        <v>57</v>
      </c>
      <c r="D14" s="4"/>
      <c r="E14" s="4" t="s">
        <v>30</v>
      </c>
      <c r="F14" s="16">
        <v>77930</v>
      </c>
      <c r="G14" s="16">
        <v>0</v>
      </c>
      <c r="H14" s="16">
        <v>49172</v>
      </c>
      <c r="I14" s="16">
        <v>4270</v>
      </c>
      <c r="J14" s="16">
        <v>0</v>
      </c>
      <c r="K14" s="16">
        <v>8131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139503</v>
      </c>
    </row>
    <row r="15" spans="1:22" customFormat="1" x14ac:dyDescent="0.35">
      <c r="A15" s="3" t="s">
        <v>58</v>
      </c>
      <c r="B15" s="20" t="s">
        <v>59</v>
      </c>
      <c r="C15" s="4" t="s">
        <v>60</v>
      </c>
      <c r="D15" s="4"/>
      <c r="E15" s="4" t="s">
        <v>33</v>
      </c>
      <c r="F15" s="16">
        <v>77832</v>
      </c>
      <c r="G15" s="16">
        <v>0</v>
      </c>
      <c r="H15" s="16">
        <v>115693</v>
      </c>
      <c r="I15" s="16">
        <v>5111</v>
      </c>
      <c r="J15" s="16">
        <v>0</v>
      </c>
      <c r="K15" s="16">
        <v>7547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206183</v>
      </c>
    </row>
    <row r="16" spans="1:22" customFormat="1" ht="29" x14ac:dyDescent="0.35">
      <c r="A16" s="3" t="s">
        <v>49</v>
      </c>
      <c r="B16" s="20" t="s">
        <v>61</v>
      </c>
      <c r="C16" s="4" t="s">
        <v>62</v>
      </c>
      <c r="D16" s="4"/>
      <c r="E16" s="4" t="s">
        <v>30</v>
      </c>
      <c r="F16" s="16">
        <v>0</v>
      </c>
      <c r="G16" s="16">
        <v>204300</v>
      </c>
      <c r="H16" s="16">
        <v>0</v>
      </c>
      <c r="I16" s="16">
        <v>0</v>
      </c>
      <c r="J16" s="16">
        <v>0</v>
      </c>
      <c r="K16" s="16">
        <v>11094</v>
      </c>
      <c r="L16" s="4" t="s">
        <v>31</v>
      </c>
      <c r="M16" s="17">
        <v>0</v>
      </c>
      <c r="N16" s="17">
        <v>0</v>
      </c>
      <c r="O16" s="17">
        <v>21</v>
      </c>
      <c r="P16" s="17">
        <v>3</v>
      </c>
      <c r="Q16" s="17">
        <v>0</v>
      </c>
      <c r="R16" s="17">
        <v>0</v>
      </c>
      <c r="S16" s="17">
        <v>0</v>
      </c>
      <c r="T16" s="17">
        <v>0</v>
      </c>
      <c r="U16" s="1">
        <v>24</v>
      </c>
      <c r="V16" s="2">
        <f t="shared" si="0"/>
        <v>215394</v>
      </c>
    </row>
    <row r="17" spans="1:22" customFormat="1" x14ac:dyDescent="0.35">
      <c r="A17" s="3" t="s">
        <v>40</v>
      </c>
      <c r="B17" s="20" t="s">
        <v>63</v>
      </c>
      <c r="C17" s="4" t="s">
        <v>64</v>
      </c>
      <c r="D17" s="4"/>
      <c r="E17" s="4" t="s">
        <v>30</v>
      </c>
      <c r="F17" s="16">
        <v>39549</v>
      </c>
      <c r="G17" s="16">
        <v>0</v>
      </c>
      <c r="H17" s="16">
        <v>0</v>
      </c>
      <c r="I17" s="16">
        <v>3794</v>
      </c>
      <c r="J17" s="16">
        <v>0</v>
      </c>
      <c r="K17" s="16">
        <v>2342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45685</v>
      </c>
    </row>
    <row r="18" spans="1:22" customFormat="1" x14ac:dyDescent="0.35">
      <c r="A18" s="3" t="s">
        <v>40</v>
      </c>
      <c r="B18" s="20" t="s">
        <v>37</v>
      </c>
      <c r="C18" s="4" t="s">
        <v>65</v>
      </c>
      <c r="D18" s="4"/>
      <c r="E18" s="4" t="s">
        <v>30</v>
      </c>
      <c r="F18" s="16">
        <v>43152</v>
      </c>
      <c r="G18" s="16">
        <v>0</v>
      </c>
      <c r="H18" s="16">
        <v>8500</v>
      </c>
      <c r="I18" s="16">
        <v>3566</v>
      </c>
      <c r="J18" s="16">
        <v>0</v>
      </c>
      <c r="K18" s="16">
        <v>3017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58235</v>
      </c>
    </row>
    <row r="19" spans="1:22" customFormat="1" x14ac:dyDescent="0.35">
      <c r="A19" s="3" t="s">
        <v>39</v>
      </c>
      <c r="B19" s="20" t="s">
        <v>66</v>
      </c>
      <c r="C19" s="4" t="s">
        <v>67</v>
      </c>
      <c r="D19" s="4"/>
      <c r="E19" s="4" t="s">
        <v>30</v>
      </c>
      <c r="F19" s="16">
        <v>71979</v>
      </c>
      <c r="G19" s="16">
        <v>0</v>
      </c>
      <c r="H19" s="16">
        <v>19700</v>
      </c>
      <c r="I19" s="16">
        <v>16948</v>
      </c>
      <c r="J19" s="16">
        <v>0</v>
      </c>
      <c r="K19" s="16">
        <v>6567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115194</v>
      </c>
    </row>
    <row r="20" spans="1:22" customFormat="1" x14ac:dyDescent="0.35">
      <c r="A20" s="3" t="s">
        <v>68</v>
      </c>
      <c r="B20" s="20" t="s">
        <v>69</v>
      </c>
      <c r="C20" s="4" t="s">
        <v>70</v>
      </c>
      <c r="D20" s="4"/>
      <c r="E20" s="4" t="s">
        <v>30</v>
      </c>
      <c r="F20" s="16">
        <v>44100</v>
      </c>
      <c r="G20" s="16">
        <v>0</v>
      </c>
      <c r="H20" s="16">
        <v>19672</v>
      </c>
      <c r="I20" s="16">
        <v>0</v>
      </c>
      <c r="J20" s="16">
        <v>0</v>
      </c>
      <c r="K20" s="16">
        <v>3244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67016</v>
      </c>
    </row>
    <row r="21" spans="1:22" customFormat="1" x14ac:dyDescent="0.35">
      <c r="A21" s="3" t="s">
        <v>40</v>
      </c>
      <c r="B21" s="20" t="s">
        <v>71</v>
      </c>
      <c r="C21" s="4" t="s">
        <v>72</v>
      </c>
      <c r="D21" s="4"/>
      <c r="E21" s="4" t="s">
        <v>30</v>
      </c>
      <c r="F21" s="16">
        <v>151351</v>
      </c>
      <c r="G21" s="16">
        <v>0</v>
      </c>
      <c r="H21" s="16">
        <v>95176</v>
      </c>
      <c r="I21" s="16">
        <v>8986</v>
      </c>
      <c r="J21" s="16">
        <v>0</v>
      </c>
      <c r="K21" s="16">
        <v>14571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270084</v>
      </c>
    </row>
    <row r="22" spans="1:22" customFormat="1" x14ac:dyDescent="0.35">
      <c r="A22" s="3" t="s">
        <v>40</v>
      </c>
      <c r="B22" s="20" t="s">
        <v>34</v>
      </c>
      <c r="C22" s="4" t="s">
        <v>73</v>
      </c>
      <c r="D22" s="4"/>
      <c r="E22" s="4" t="s">
        <v>30</v>
      </c>
      <c r="F22" s="16">
        <v>88288</v>
      </c>
      <c r="G22" s="16">
        <v>0</v>
      </c>
      <c r="H22" s="16">
        <v>34595</v>
      </c>
      <c r="I22" s="16">
        <v>3899</v>
      </c>
      <c r="J22" s="16">
        <v>0</v>
      </c>
      <c r="K22" s="16">
        <v>8566</v>
      </c>
      <c r="L22" s="4" t="s">
        <v>32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135348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>SUM(M23:T23)</f>
        <v>0</v>
      </c>
      <c r="V23" s="2">
        <f t="shared" ref="V23:V32" si="1">SUM(F23:K23)</f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ref="U24:U32" si="2">SUM(M24:T24)</f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ref="U31" si="3">SUM(M31:T31)</f>
        <v>0</v>
      </c>
      <c r="V31" s="2">
        <f t="shared" ref="V31" si="4">SUM(F31:K31)</f>
        <v>0</v>
      </c>
    </row>
    <row r="32" spans="1:22" x14ac:dyDescent="0.3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2"/>
        <v>0</v>
      </c>
      <c r="V32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3:V30">
    <cfRule type="cellIs" dxfId="12" priority="15" operator="lessThan">
      <formula>0</formula>
    </cfRule>
  </conditionalFormatting>
  <conditionalFormatting sqref="V23:V30">
    <cfRule type="expression" dxfId="11" priority="16">
      <formula>$V$23&lt;0</formula>
    </cfRule>
  </conditionalFormatting>
  <conditionalFormatting sqref="D23:D30">
    <cfRule type="expression" dxfId="10" priority="14">
      <formula>OR($D23&gt;2019,AND($D23&lt;2019,$D23&lt;&gt;""))</formula>
    </cfRule>
  </conditionalFormatting>
  <conditionalFormatting sqref="V32">
    <cfRule type="cellIs" dxfId="9" priority="11" operator="lessThan">
      <formula>0</formula>
    </cfRule>
  </conditionalFormatting>
  <conditionalFormatting sqref="V32">
    <cfRule type="expression" dxfId="8" priority="12">
      <formula>$V$23&lt;0</formula>
    </cfRule>
  </conditionalFormatting>
  <conditionalFormatting sqref="D32">
    <cfRule type="expression" dxfId="7" priority="10">
      <formula>OR($D32&gt;2019,AND($D32&lt;2019,$D32&lt;&gt;""))</formula>
    </cfRule>
  </conditionalFormatting>
  <conditionalFormatting sqref="V31">
    <cfRule type="cellIs" dxfId="6" priority="7" operator="lessThan">
      <formula>0</formula>
    </cfRule>
  </conditionalFormatting>
  <conditionalFormatting sqref="V31">
    <cfRule type="expression" dxfId="5" priority="8">
      <formula>$V$23&lt;0</formula>
    </cfRule>
  </conditionalFormatting>
  <conditionalFormatting sqref="D31">
    <cfRule type="expression" dxfId="4" priority="6">
      <formula>OR($D31&gt;2019,AND($D31&lt;2019,$D31&lt;&gt;""))</formula>
    </cfRule>
  </conditionalFormatting>
  <conditionalFormatting sqref="V7:V22">
    <cfRule type="cellIs" dxfId="3" priority="3" operator="lessThan">
      <formula>0</formula>
    </cfRule>
  </conditionalFormatting>
  <conditionalFormatting sqref="V7:V22">
    <cfRule type="expression" dxfId="2" priority="4">
      <formula>$V$7&lt;0</formula>
    </cfRule>
  </conditionalFormatting>
  <conditionalFormatting sqref="D7:D22">
    <cfRule type="expression" dxfId="1" priority="2">
      <formula>OR($D7&gt;2019,AND($D7&lt;2019,$D7&lt;&gt;""))</formula>
    </cfRule>
  </conditionalFormatting>
  <conditionalFormatting sqref="C7:C32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2">
      <formula1>"N/A, FMR, Actual Rent"</formula1>
    </dataValidation>
    <dataValidation type="list" allowBlank="1" showInputMessage="1" showErrorMessage="1" sqref="E7:E32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2018-06-12T20:04:33Z</dcterms:modified>
</cp:coreProperties>
</file>