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HI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GIW'!$A$1:$V$32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4" i="1"/>
  <c r="V24" i="1"/>
  <c r="U27" i="1" l="1"/>
  <c r="V27" i="1"/>
  <c r="V29" i="1" l="1"/>
  <c r="V26" i="1"/>
  <c r="V32" i="1" l="1"/>
  <c r="V31" i="1"/>
  <c r="V30" i="1"/>
  <c r="V28" i="1"/>
  <c r="V25" i="1"/>
  <c r="U32" i="1"/>
  <c r="U31" i="1"/>
  <c r="U30" i="1"/>
  <c r="U29" i="1"/>
  <c r="U28" i="1"/>
  <c r="U26" i="1"/>
  <c r="U25" i="1"/>
  <c r="H3" i="1" l="1"/>
</calcChain>
</file>

<file path=xl/sharedStrings.xml><?xml version="1.0" encoding="utf-8"?>
<sst xmlns="http://schemas.openxmlformats.org/spreadsheetml/2006/main" count="119" uniqueCount="77">
  <si>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</si>
  <si>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</si>
  <si>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</si>
  <si>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</si>
  <si>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</si>
  <si>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</si>
  <si>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</si>
  <si>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</si>
  <si>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</si>
  <si>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</si>
  <si>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</si>
  <si>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</si>
  <si>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</si>
  <si>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</si>
  <si>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</si>
  <si>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</si>
  <si>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</si>
  <si>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</si>
  <si>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</si>
  <si>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</si>
  <si>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</si>
  <si>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</si>
  <si>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</si>
  <si>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</si>
  <si>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</si>
  <si>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</si>
  <si>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</si>
  <si>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</si>
  <si>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</si>
  <si>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</si>
  <si>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</si>
  <si>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</si>
  <si>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</si>
  <si>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FMR</t>
  </si>
  <si>
    <t>Safe Haven</t>
  </si>
  <si>
    <t>Hawaii Department of Human Services</t>
  </si>
  <si>
    <t>Steadfast Housing Development Corporation</t>
  </si>
  <si>
    <t>Honolulu CoC - Applicant</t>
  </si>
  <si>
    <t>IHS NPLH 2016</t>
  </si>
  <si>
    <t>HI0014L9C011604</t>
  </si>
  <si>
    <t>Aloha United Way</t>
  </si>
  <si>
    <t>Child and Family Service</t>
  </si>
  <si>
    <t>Continuum of Care Domestic Abuse Shelter &amp; Transitional Housing Oahu FY2016</t>
  </si>
  <si>
    <t>HI0020L9C011609</t>
  </si>
  <si>
    <t>Headway House 2016</t>
  </si>
  <si>
    <t>HI0021L9C011609</t>
  </si>
  <si>
    <t>United States Veterans Initiative</t>
  </si>
  <si>
    <t>Kalaeloa Permanent Housing for Veterans with Disabilities</t>
  </si>
  <si>
    <t>HI0025L9C011609</t>
  </si>
  <si>
    <t>CONSOLIDATED PH 2016</t>
  </si>
  <si>
    <t>HI0029L9C011609</t>
  </si>
  <si>
    <t>Mental Health Kokua</t>
  </si>
  <si>
    <t>HI0031L9C011608</t>
  </si>
  <si>
    <t>Permanent Supportive Housing for Chronically Homeless Veterans and Families</t>
  </si>
  <si>
    <t>HI0046L9C011605</t>
  </si>
  <si>
    <t>Hawaii HMIS $64,309 FY2016</t>
  </si>
  <si>
    <t>HI0050L9C011606</t>
  </si>
  <si>
    <t>IHS HSH 2016</t>
  </si>
  <si>
    <t>HI0051L9C011602</t>
  </si>
  <si>
    <t>Hawaii HMIS $22,611 FY2016</t>
  </si>
  <si>
    <t>HI0060L9C011604</t>
  </si>
  <si>
    <t>IHS Home Sweet Home II 2016</t>
  </si>
  <si>
    <t>HI0061L9C011601</t>
  </si>
  <si>
    <t>Hawaii HMIS $37,542 FY2016</t>
  </si>
  <si>
    <t>HI0066L9C011603</t>
  </si>
  <si>
    <t>IHS PSH 2016</t>
  </si>
  <si>
    <t>HI0068L9C011603</t>
  </si>
  <si>
    <t>Ekolu Group Homes 2016</t>
  </si>
  <si>
    <t>HI0085L9C011600</t>
  </si>
  <si>
    <t>Leeward Permanent Supportive Housing</t>
  </si>
  <si>
    <t>HI0086L9C011600</t>
  </si>
  <si>
    <t>IHS New Youth Rapid Re-Housing 2016</t>
  </si>
  <si>
    <t>HI0087L9C011600</t>
  </si>
  <si>
    <t>Alternative Structures International</t>
  </si>
  <si>
    <t>Family PSH Leeward Oahu</t>
  </si>
  <si>
    <t>HI0088L9C011600</t>
  </si>
  <si>
    <t>The Institute of Human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</si>
</sst>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1" t="s">
        <v>40</v>
      </c>
      <c r="C1" s="31"/>
      <c r="D1" s="31"/>
      <c r="E1" s="32" t="s">
        <v>13</v>
      </c>
      <c r="F1" s="33"/>
      <c r="G1" s="34"/>
      <c r="H1" s="28" t="s">
        <v>40</v>
      </c>
      <c r="I1" s="29"/>
      <c r="J1" s="30"/>
    </row>
    <row r="2" spans="1:22" ht="35.1" customHeight="1" x14ac:dyDescent="0.4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1" customHeight="1" x14ac:dyDescent="0.45">
      <c r="A3" s="19" t="s">
        <v>12</v>
      </c>
      <c r="B3" s="31" t="s">
        <v>40</v>
      </c>
      <c r="C3" s="31"/>
      <c r="D3" s="31"/>
      <c r="E3" s="35" t="s">
        <v>28</v>
      </c>
      <c r="F3" s="36"/>
      <c r="G3" s="37"/>
      <c r="H3" s="23">
        <f ca="1">SUM(OFFSET(V6,1,0,500,1))</f>
        <v>9099981</v>
      </c>
      <c r="I3" s="24"/>
      <c r="J3" s="25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20" t="s">
        <v>39</v>
      </c>
      <c r="D7" s="4"/>
      <c r="E7" s="4" t="s">
        <v>30</v>
      </c>
      <c r="F7" s="16">
        <v>0</v>
      </c>
      <c r="G7" s="16">
        <v>280440</v>
      </c>
      <c r="H7" s="16">
        <v>0</v>
      </c>
      <c r="I7" s="16">
        <v>0</v>
      </c>
      <c r="J7" s="16">
        <v>0</v>
      </c>
      <c r="K7" s="16">
        <v>15751</v>
      </c>
      <c r="L7" s="4" t="s">
        <v>33</v>
      </c>
      <c r="M7" s="17">
        <v>0</v>
      </c>
      <c r="N7" s="17">
        <v>13</v>
      </c>
      <c r="O7" s="17">
        <v>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23" si="0">SUM(M7:T7)</f>
        <v>17</v>
      </c>
      <c r="V7" s="2">
        <f t="shared" ref="V7:V23" si="1">SUM(F7:K7)</f>
        <v>296191</v>
      </c>
    </row>
    <row r="8" spans="1:22" customFormat="1" x14ac:dyDescent="0.45">
      <c r="A8" s="3" t="s">
        <v>41</v>
      </c>
      <c r="B8" s="3" t="s">
        <v>42</v>
      </c>
      <c r="C8" s="20" t="s">
        <v>43</v>
      </c>
      <c r="D8" s="4"/>
      <c r="E8" s="4" t="s">
        <v>32</v>
      </c>
      <c r="F8" s="16">
        <v>0</v>
      </c>
      <c r="G8" s="16">
        <v>0</v>
      </c>
      <c r="H8" s="16">
        <v>74374</v>
      </c>
      <c r="I8" s="16">
        <v>0</v>
      </c>
      <c r="J8" s="16">
        <v>0</v>
      </c>
      <c r="K8" s="16">
        <v>5206</v>
      </c>
      <c r="L8" s="4" t="s">
        <v>31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79580</v>
      </c>
    </row>
    <row r="9" spans="1:22" customFormat="1" x14ac:dyDescent="0.45">
      <c r="A9" s="3" t="s">
        <v>36</v>
      </c>
      <c r="B9" s="3" t="s">
        <v>44</v>
      </c>
      <c r="C9" s="20" t="s">
        <v>45</v>
      </c>
      <c r="D9" s="4"/>
      <c r="E9" s="4" t="s">
        <v>30</v>
      </c>
      <c r="F9" s="16">
        <v>0</v>
      </c>
      <c r="G9" s="16">
        <v>0</v>
      </c>
      <c r="H9" s="16">
        <v>92500</v>
      </c>
      <c r="I9" s="16">
        <v>116245</v>
      </c>
      <c r="J9" s="16">
        <v>0</v>
      </c>
      <c r="K9" s="16">
        <v>1000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209745</v>
      </c>
    </row>
    <row r="10" spans="1:22" customFormat="1" x14ac:dyDescent="0.45">
      <c r="A10" s="3" t="s">
        <v>46</v>
      </c>
      <c r="B10" s="3" t="s">
        <v>47</v>
      </c>
      <c r="C10" s="20" t="s">
        <v>48</v>
      </c>
      <c r="D10" s="4"/>
      <c r="E10" s="4" t="s">
        <v>30</v>
      </c>
      <c r="F10" s="16">
        <v>113824</v>
      </c>
      <c r="G10" s="16">
        <v>0</v>
      </c>
      <c r="H10" s="16">
        <v>26068</v>
      </c>
      <c r="I10" s="16">
        <v>0</v>
      </c>
      <c r="J10" s="16">
        <v>0</v>
      </c>
      <c r="K10" s="16">
        <v>3522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143414</v>
      </c>
    </row>
    <row r="11" spans="1:22" customFormat="1" x14ac:dyDescent="0.45">
      <c r="A11" s="3" t="s">
        <v>37</v>
      </c>
      <c r="B11" s="3" t="s">
        <v>49</v>
      </c>
      <c r="C11" s="20" t="s">
        <v>50</v>
      </c>
      <c r="D11" s="4"/>
      <c r="E11" s="4" t="s">
        <v>30</v>
      </c>
      <c r="F11" s="16">
        <v>0</v>
      </c>
      <c r="G11" s="16">
        <v>5051688</v>
      </c>
      <c r="H11" s="16">
        <v>0</v>
      </c>
      <c r="I11" s="16">
        <v>0</v>
      </c>
      <c r="J11" s="16">
        <v>0</v>
      </c>
      <c r="K11" s="16">
        <v>178896</v>
      </c>
      <c r="L11" s="4" t="s">
        <v>33</v>
      </c>
      <c r="M11" s="17">
        <v>0</v>
      </c>
      <c r="N11" s="17">
        <v>229</v>
      </c>
      <c r="O11" s="17">
        <v>74</v>
      </c>
      <c r="P11" s="17">
        <v>2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305</v>
      </c>
      <c r="V11" s="2">
        <f t="shared" si="1"/>
        <v>5230584</v>
      </c>
    </row>
    <row r="12" spans="1:22" customFormat="1" x14ac:dyDescent="0.45">
      <c r="A12" s="3" t="s">
        <v>51</v>
      </c>
      <c r="B12" s="3" t="s">
        <v>34</v>
      </c>
      <c r="C12" s="20" t="s">
        <v>52</v>
      </c>
      <c r="D12" s="4"/>
      <c r="E12" s="4" t="s">
        <v>30</v>
      </c>
      <c r="F12" s="16">
        <v>207570</v>
      </c>
      <c r="G12" s="16">
        <v>0</v>
      </c>
      <c r="H12" s="16">
        <v>562999</v>
      </c>
      <c r="I12" s="16">
        <v>4620</v>
      </c>
      <c r="J12" s="16">
        <v>0</v>
      </c>
      <c r="K12" s="16">
        <v>54039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829228</v>
      </c>
    </row>
    <row r="13" spans="1:22" customFormat="1" x14ac:dyDescent="0.45">
      <c r="A13" s="3" t="s">
        <v>46</v>
      </c>
      <c r="B13" s="3" t="s">
        <v>53</v>
      </c>
      <c r="C13" s="20" t="s">
        <v>54</v>
      </c>
      <c r="D13" s="4"/>
      <c r="E13" s="4" t="s">
        <v>30</v>
      </c>
      <c r="F13" s="16">
        <v>243132</v>
      </c>
      <c r="G13" s="16">
        <v>0</v>
      </c>
      <c r="H13" s="16">
        <v>20884</v>
      </c>
      <c r="I13" s="16">
        <v>0</v>
      </c>
      <c r="J13" s="16">
        <v>0</v>
      </c>
      <c r="K13" s="16">
        <v>2796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266812</v>
      </c>
    </row>
    <row r="14" spans="1:22" customFormat="1" x14ac:dyDescent="0.45">
      <c r="A14" s="3" t="s">
        <v>35</v>
      </c>
      <c r="B14" s="3" t="s">
        <v>55</v>
      </c>
      <c r="C14" s="20" t="s">
        <v>56</v>
      </c>
      <c r="D14" s="4"/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0</v>
      </c>
    </row>
    <row r="15" spans="1:22" customFormat="1" x14ac:dyDescent="0.45">
      <c r="A15" s="3" t="s">
        <v>37</v>
      </c>
      <c r="B15" s="3" t="s">
        <v>57</v>
      </c>
      <c r="C15" s="20" t="s">
        <v>58</v>
      </c>
      <c r="D15" s="4"/>
      <c r="E15" s="4" t="s">
        <v>30</v>
      </c>
      <c r="F15" s="16">
        <v>0</v>
      </c>
      <c r="G15" s="16">
        <v>206628</v>
      </c>
      <c r="H15" s="16">
        <v>0</v>
      </c>
      <c r="I15" s="16">
        <v>0</v>
      </c>
      <c r="J15" s="16">
        <v>0</v>
      </c>
      <c r="K15" s="16">
        <v>13371</v>
      </c>
      <c r="L15" s="4" t="s">
        <v>33</v>
      </c>
      <c r="M15" s="17">
        <v>0</v>
      </c>
      <c r="N15" s="17">
        <v>5</v>
      </c>
      <c r="O15" s="17">
        <v>7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f t="shared" si="0"/>
        <v>12</v>
      </c>
      <c r="V15" s="2">
        <f t="shared" si="1"/>
        <v>219999</v>
      </c>
    </row>
    <row r="16" spans="1:22" customFormat="1" x14ac:dyDescent="0.45">
      <c r="A16" s="3" t="s">
        <v>35</v>
      </c>
      <c r="B16" s="3" t="s">
        <v>59</v>
      </c>
      <c r="C16" s="20" t="s">
        <v>60</v>
      </c>
      <c r="D16" s="4"/>
      <c r="E16" s="4" t="s">
        <v>6</v>
      </c>
      <c r="F16" s="16">
        <v>0</v>
      </c>
      <c r="G16" s="16">
        <v>0</v>
      </c>
      <c r="H16" s="16">
        <v>0</v>
      </c>
      <c r="I16" s="16">
        <v>0</v>
      </c>
      <c r="J16" s="16">
        <v>122030</v>
      </c>
      <c r="K16" s="16">
        <v>2432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124462</v>
      </c>
    </row>
    <row r="17" spans="1:22" customFormat="1" x14ac:dyDescent="0.45">
      <c r="A17" s="3" t="s">
        <v>37</v>
      </c>
      <c r="B17" s="3" t="s">
        <v>61</v>
      </c>
      <c r="C17" s="20" t="s">
        <v>62</v>
      </c>
      <c r="D17" s="4"/>
      <c r="E17" s="4" t="s">
        <v>30</v>
      </c>
      <c r="F17" s="16">
        <v>0</v>
      </c>
      <c r="G17" s="16">
        <v>122436</v>
      </c>
      <c r="H17" s="16">
        <v>0</v>
      </c>
      <c r="I17" s="16">
        <v>0</v>
      </c>
      <c r="J17" s="16">
        <v>0</v>
      </c>
      <c r="K17" s="16">
        <v>8571</v>
      </c>
      <c r="L17" s="4" t="s">
        <v>33</v>
      </c>
      <c r="M17" s="17">
        <v>0</v>
      </c>
      <c r="N17" s="17">
        <v>2</v>
      </c>
      <c r="O17" s="17">
        <v>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7</v>
      </c>
      <c r="V17" s="2">
        <f t="shared" si="1"/>
        <v>131007</v>
      </c>
    </row>
    <row r="18" spans="1:22" customFormat="1" x14ac:dyDescent="0.45">
      <c r="A18" s="3" t="s">
        <v>35</v>
      </c>
      <c r="B18" s="3" t="s">
        <v>63</v>
      </c>
      <c r="C18" s="20" t="s">
        <v>64</v>
      </c>
      <c r="D18" s="4"/>
      <c r="E18" s="4" t="s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0</v>
      </c>
    </row>
    <row r="19" spans="1:22" customFormat="1" x14ac:dyDescent="0.45">
      <c r="A19" s="3" t="s">
        <v>37</v>
      </c>
      <c r="B19" s="3" t="s">
        <v>65</v>
      </c>
      <c r="C19" s="20" t="s">
        <v>66</v>
      </c>
      <c r="D19" s="4"/>
      <c r="E19" s="4" t="s">
        <v>30</v>
      </c>
      <c r="F19" s="16">
        <v>0</v>
      </c>
      <c r="G19" s="16">
        <v>456492</v>
      </c>
      <c r="H19" s="16">
        <v>0</v>
      </c>
      <c r="I19" s="16">
        <v>0</v>
      </c>
      <c r="J19" s="16">
        <v>0</v>
      </c>
      <c r="K19" s="16">
        <v>38280</v>
      </c>
      <c r="L19" s="4" t="s">
        <v>33</v>
      </c>
      <c r="M19" s="17">
        <v>19</v>
      </c>
      <c r="N19" s="17">
        <v>12</v>
      </c>
      <c r="O19" s="17">
        <v>2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f t="shared" si="0"/>
        <v>33</v>
      </c>
      <c r="V19" s="2">
        <f t="shared" si="1"/>
        <v>494772</v>
      </c>
    </row>
    <row r="20" spans="1:22" customFormat="1" x14ac:dyDescent="0.45">
      <c r="A20" s="3" t="s">
        <v>36</v>
      </c>
      <c r="B20" s="3" t="s">
        <v>67</v>
      </c>
      <c r="C20" s="20" t="s">
        <v>68</v>
      </c>
      <c r="D20" s="4"/>
      <c r="E20" s="4" t="s">
        <v>30</v>
      </c>
      <c r="F20" s="16">
        <v>0</v>
      </c>
      <c r="G20" s="16">
        <v>0</v>
      </c>
      <c r="H20" s="16">
        <v>0</v>
      </c>
      <c r="I20" s="16">
        <v>107767</v>
      </c>
      <c r="J20" s="16">
        <v>0</v>
      </c>
      <c r="K20" s="16">
        <v>10200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117967</v>
      </c>
    </row>
    <row r="21" spans="1:22" customFormat="1" x14ac:dyDescent="0.45">
      <c r="A21" s="3" t="s">
        <v>46</v>
      </c>
      <c r="B21" s="3" t="s">
        <v>69</v>
      </c>
      <c r="C21" s="20" t="s">
        <v>70</v>
      </c>
      <c r="D21" s="4"/>
      <c r="E21" s="4" t="s">
        <v>30</v>
      </c>
      <c r="F21" s="16">
        <v>228192</v>
      </c>
      <c r="G21" s="16">
        <v>0</v>
      </c>
      <c r="H21" s="16">
        <v>62009</v>
      </c>
      <c r="I21" s="16">
        <v>0</v>
      </c>
      <c r="J21" s="16">
        <v>0</v>
      </c>
      <c r="K21" s="16">
        <v>29020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319221</v>
      </c>
    </row>
    <row r="22" spans="1:22" customFormat="1" x14ac:dyDescent="0.45">
      <c r="A22" s="3" t="s">
        <v>76</v>
      </c>
      <c r="B22" s="3" t="s">
        <v>71</v>
      </c>
      <c r="C22" s="20" t="s">
        <v>72</v>
      </c>
      <c r="D22" s="4"/>
      <c r="E22" s="4" t="s">
        <v>30</v>
      </c>
      <c r="F22" s="16">
        <v>0</v>
      </c>
      <c r="G22" s="16">
        <v>288144</v>
      </c>
      <c r="H22" s="16">
        <v>0</v>
      </c>
      <c r="I22" s="16">
        <v>0</v>
      </c>
      <c r="J22" s="16">
        <v>0</v>
      </c>
      <c r="K22" s="16">
        <v>28814</v>
      </c>
      <c r="L22" s="4" t="s">
        <v>33</v>
      </c>
      <c r="M22" s="17">
        <v>0</v>
      </c>
      <c r="N22" s="17">
        <v>18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f t="shared" si="0"/>
        <v>18</v>
      </c>
      <c r="V22" s="2">
        <f t="shared" si="1"/>
        <v>316958</v>
      </c>
    </row>
    <row r="23" spans="1:22" customFormat="1" x14ac:dyDescent="0.45">
      <c r="A23" s="3" t="s">
        <v>73</v>
      </c>
      <c r="B23" s="3" t="s">
        <v>74</v>
      </c>
      <c r="C23" s="20" t="s">
        <v>75</v>
      </c>
      <c r="D23" s="4"/>
      <c r="E23" s="4" t="s">
        <v>30</v>
      </c>
      <c r="F23" s="16">
        <v>0</v>
      </c>
      <c r="G23" s="16">
        <v>292452</v>
      </c>
      <c r="H23" s="16">
        <v>0</v>
      </c>
      <c r="I23" s="16">
        <v>0</v>
      </c>
      <c r="J23" s="16">
        <v>0</v>
      </c>
      <c r="K23" s="16">
        <v>27589</v>
      </c>
      <c r="L23" s="4" t="s">
        <v>33</v>
      </c>
      <c r="M23" s="17">
        <v>0</v>
      </c>
      <c r="N23" s="17">
        <v>0</v>
      </c>
      <c r="O23" s="17">
        <v>3</v>
      </c>
      <c r="P23" s="17">
        <v>10</v>
      </c>
      <c r="Q23" s="17">
        <v>0</v>
      </c>
      <c r="R23" s="17">
        <v>0</v>
      </c>
      <c r="S23" s="17">
        <v>0</v>
      </c>
      <c r="T23" s="17">
        <v>0</v>
      </c>
      <c r="U23" s="1">
        <f t="shared" si="0"/>
        <v>13</v>
      </c>
      <c r="V23" s="2">
        <f t="shared" si="1"/>
        <v>320041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>SUM(M24:T24)</f>
        <v>0</v>
      </c>
      <c r="V24" s="2">
        <f t="shared" ref="V24:V32" si="2">SUM(F24:K24)</f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:U32" si="3">SUM(M25:T25)</f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  <row r="32" spans="1:22" x14ac:dyDescent="0.4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3"/>
        <v>0</v>
      </c>
      <c r="V32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4:D32">
    <cfRule type="expression" dxfId="7" priority="12">
      <formula>OR($D24&gt;2018,AND($D24&lt;2018,$D24&lt;&gt;""))</formula>
    </cfRule>
  </conditionalFormatting>
  <conditionalFormatting sqref="V24">
    <cfRule type="expression" dxfId="6" priority="9">
      <formula>$V$24&lt;0</formula>
    </cfRule>
  </conditionalFormatting>
  <conditionalFormatting sqref="V24">
    <cfRule type="cellIs" dxfId="5" priority="8" operator="lessThan">
      <formula>0</formula>
    </cfRule>
  </conditionalFormatting>
  <conditionalFormatting sqref="V25:V32">
    <cfRule type="expression" dxfId="4" priority="5">
      <formula>$V$24&lt;0</formula>
    </cfRule>
  </conditionalFormatting>
  <conditionalFormatting sqref="V25:V32">
    <cfRule type="cellIs" dxfId="3" priority="4" operator="lessThan">
      <formula>0</formula>
    </cfRule>
  </conditionalFormatting>
  <conditionalFormatting sqref="D7:D23">
    <cfRule type="expression" dxfId="2" priority="3">
      <formula>OR($D7&gt;2018,AND($D7&lt;2018,$D7&lt;&gt;""))</formula>
    </cfRule>
  </conditionalFormatting>
  <conditionalFormatting sqref="V7:V23">
    <cfRule type="cellIs" dxfId="1" priority="1" operator="lessThan">
      <formula>0</formula>
    </cfRule>
  </conditionalFormatting>
  <conditionalFormatting sqref="V7:V23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2017-06-08T17:59:27Z</dcterms:modified>
</cp:coreProperties>
</file>