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G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0" i="1"/>
  <c r="V9" i="1"/>
  <c r="V8" i="1"/>
  <c r="V7" i="1"/>
  <c r="V20" i="1" l="1"/>
  <c r="U20" i="1"/>
  <c r="U15" i="1" l="1"/>
  <c r="V15" i="1"/>
  <c r="V17" i="1" l="1"/>
  <c r="V14" i="1"/>
  <c r="V21" i="1" l="1"/>
  <c r="V19" i="1"/>
  <c r="V18" i="1"/>
  <c r="V16" i="1"/>
  <c r="V13" i="1"/>
  <c r="V12" i="1"/>
  <c r="U21" i="1"/>
  <c r="U19" i="1"/>
  <c r="U18" i="1"/>
  <c r="U17" i="1"/>
  <c r="U16" i="1"/>
  <c r="U14" i="1"/>
  <c r="U13" i="1"/>
  <c r="U12" i="1"/>
  <c r="H3" i="1" l="1"/>
</calcChain>
</file>

<file path=xl/sharedStrings.xml><?xml version="1.0" encoding="utf-8"?>
<sst xmlns="http://schemas.openxmlformats.org/spreadsheetml/2006/main" count="59" uniqueCount="49">
  <si>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</si>
  <si>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</si>
  <si>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</si>
  <si>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</si>
  <si>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</si>
  <si>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</si>
  <si>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</si>
  <si>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</si>
  <si>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</si>
  <si>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</si>
  <si>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</si>
  <si>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</si>
  <si>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</si>
  <si>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</si>
  <si>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</si>
  <si>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</si>
  <si>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</si>
  <si>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</si>
  <si>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</si>
  <si>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</si>
  <si>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</si>
  <si>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</si>
  <si>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</si>
  <si>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</si>
  <si>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</si>
  <si>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</si>
  <si>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</si>
  <si>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</si>
  <si>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</si>
  <si>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</si>
  <si>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</si>
  <si>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</si>
  <si>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</si>
  <si>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Georgia Housing &amp; Finance Authority</t>
  </si>
  <si>
    <t>Atlanta</t>
  </si>
  <si>
    <t>Unified Government of Athens Clarke County</t>
  </si>
  <si>
    <t>ABHS Supportive Housing Program 23 Unit</t>
  </si>
  <si>
    <t>GA0096L4B031710</t>
  </si>
  <si>
    <t>GA-503</t>
  </si>
  <si>
    <t>Athens-Clarke County CoC</t>
  </si>
  <si>
    <t>Unified Government of Athens-Clarke County</t>
  </si>
  <si>
    <t>Advantage BHS S+CR</t>
  </si>
  <si>
    <t>GA0097L4B031710</t>
  </si>
  <si>
    <t>AIDS Athens S+CR</t>
  </si>
  <si>
    <t>GA0098L4B031710</t>
  </si>
  <si>
    <t>ABHS Supportive Housing Program 5 Unit</t>
  </si>
  <si>
    <t>GA0253L4B031704</t>
  </si>
  <si>
    <t>ABHS Rapid Re-Housing Program</t>
  </si>
  <si>
    <t>GA0339L4B031701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</si>
</sst>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709605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30</v>
      </c>
      <c r="F7" s="16">
        <v>190146</v>
      </c>
      <c r="G7" s="16">
        <v>0</v>
      </c>
      <c r="H7" s="16">
        <v>12022</v>
      </c>
      <c r="I7" s="16">
        <v>0</v>
      </c>
      <c r="J7" s="16">
        <v>0</v>
      </c>
      <c r="K7" s="16">
        <v>6520</v>
      </c>
      <c r="L7" s="4" t="s">
        <v>31</v>
      </c>
      <c r="M7" s="17"/>
      <c r="N7" s="17"/>
      <c r="O7" s="17"/>
      <c r="P7" s="17"/>
      <c r="Q7" s="17">
        <v>23</v>
      </c>
      <c r="R7" s="17"/>
      <c r="S7" s="17"/>
      <c r="T7" s="17"/>
      <c r="U7" s="1">
        <v>23</v>
      </c>
      <c r="V7" s="2">
        <f>SUM(F7:K7)</f>
        <v>208688</v>
      </c>
    </row>
    <row r="8" spans="1:22" customFormat="1" x14ac:dyDescent="0.35">
      <c r="A8" s="3" t="s">
        <v>33</v>
      </c>
      <c r="B8" s="3" t="s">
        <v>41</v>
      </c>
      <c r="C8" s="4" t="s">
        <v>42</v>
      </c>
      <c r="D8" s="4">
        <v>2019</v>
      </c>
      <c r="E8" s="4" t="s">
        <v>30</v>
      </c>
      <c r="F8" s="16">
        <v>0</v>
      </c>
      <c r="G8" s="16">
        <v>167040</v>
      </c>
      <c r="H8" s="16">
        <v>0</v>
      </c>
      <c r="I8" s="16">
        <v>0</v>
      </c>
      <c r="J8" s="16">
        <v>0</v>
      </c>
      <c r="K8" s="16">
        <v>9626</v>
      </c>
      <c r="L8" s="4" t="s">
        <v>32</v>
      </c>
      <c r="M8" s="17">
        <v>0</v>
      </c>
      <c r="N8" s="17">
        <v>0</v>
      </c>
      <c r="O8" s="17">
        <v>20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20</v>
      </c>
      <c r="V8" s="2">
        <f>SUM(F8:K8)</f>
        <v>176666</v>
      </c>
    </row>
    <row r="9" spans="1:22" customFormat="1" x14ac:dyDescent="0.35">
      <c r="A9" s="3" t="s">
        <v>33</v>
      </c>
      <c r="B9" s="3" t="s">
        <v>43</v>
      </c>
      <c r="C9" s="4" t="s">
        <v>44</v>
      </c>
      <c r="D9" s="4">
        <v>2019</v>
      </c>
      <c r="E9" s="4" t="s">
        <v>30</v>
      </c>
      <c r="F9" s="16">
        <v>0</v>
      </c>
      <c r="G9" s="16">
        <v>212604</v>
      </c>
      <c r="H9" s="16">
        <v>0</v>
      </c>
      <c r="I9" s="16">
        <v>0</v>
      </c>
      <c r="J9" s="16">
        <v>0</v>
      </c>
      <c r="K9" s="16">
        <v>12531</v>
      </c>
      <c r="L9" s="4" t="s">
        <v>32</v>
      </c>
      <c r="M9" s="17">
        <v>0</v>
      </c>
      <c r="N9" s="17">
        <v>0</v>
      </c>
      <c r="O9" s="17">
        <v>16</v>
      </c>
      <c r="P9" s="17">
        <v>4</v>
      </c>
      <c r="Q9" s="17">
        <v>3</v>
      </c>
      <c r="R9" s="17">
        <v>0</v>
      </c>
      <c r="S9" s="17">
        <v>0</v>
      </c>
      <c r="T9" s="17">
        <v>0</v>
      </c>
      <c r="U9" s="1">
        <v>23</v>
      </c>
      <c r="V9" s="2">
        <f>SUM(F9:K9)</f>
        <v>225135</v>
      </c>
    </row>
    <row r="10" spans="1:22" customFormat="1" x14ac:dyDescent="0.35">
      <c r="A10" s="3" t="s">
        <v>35</v>
      </c>
      <c r="B10" s="3" t="s">
        <v>45</v>
      </c>
      <c r="C10" s="4" t="s">
        <v>46</v>
      </c>
      <c r="D10" s="4">
        <v>2019</v>
      </c>
      <c r="E10" s="4" t="s">
        <v>30</v>
      </c>
      <c r="F10" s="16">
        <v>55564</v>
      </c>
      <c r="G10" s="16">
        <v>0</v>
      </c>
      <c r="H10" s="16">
        <v>5000</v>
      </c>
      <c r="I10" s="16">
        <v>0</v>
      </c>
      <c r="J10" s="16">
        <v>0</v>
      </c>
      <c r="K10" s="16">
        <v>3500</v>
      </c>
      <c r="L10" s="4" t="s">
        <v>31</v>
      </c>
      <c r="M10" s="17"/>
      <c r="N10" s="17"/>
      <c r="O10" s="17"/>
      <c r="P10" s="17">
        <v>3</v>
      </c>
      <c r="Q10" s="17">
        <v>2</v>
      </c>
      <c r="R10" s="17"/>
      <c r="S10" s="17"/>
      <c r="T10" s="17"/>
      <c r="U10" s="1">
        <v>5</v>
      </c>
      <c r="V10" s="2">
        <f>SUM(F10:K10)</f>
        <v>64064</v>
      </c>
    </row>
    <row r="11" spans="1:22" customFormat="1" x14ac:dyDescent="0.35">
      <c r="A11" s="3" t="s">
        <v>35</v>
      </c>
      <c r="B11" s="3" t="s">
        <v>47</v>
      </c>
      <c r="C11" s="4" t="s">
        <v>48</v>
      </c>
      <c r="D11" s="4">
        <v>2019</v>
      </c>
      <c r="E11" s="4" t="s">
        <v>30</v>
      </c>
      <c r="F11" s="16">
        <v>0</v>
      </c>
      <c r="G11" s="16">
        <v>26484</v>
      </c>
      <c r="H11" s="16">
        <v>5682</v>
      </c>
      <c r="I11" s="16">
        <v>0</v>
      </c>
      <c r="J11" s="16">
        <v>0</v>
      </c>
      <c r="K11" s="16">
        <v>2886</v>
      </c>
      <c r="L11" s="4" t="s">
        <v>32</v>
      </c>
      <c r="M11" s="17">
        <v>0</v>
      </c>
      <c r="N11" s="17">
        <v>0</v>
      </c>
      <c r="O11" s="17">
        <v>2</v>
      </c>
      <c r="P11" s="17">
        <v>1</v>
      </c>
      <c r="Q11" s="17">
        <v>0</v>
      </c>
      <c r="R11" s="17">
        <v>0</v>
      </c>
      <c r="S11" s="17">
        <v>0</v>
      </c>
      <c r="T11" s="17">
        <v>0</v>
      </c>
      <c r="U11" s="1">
        <v>3</v>
      </c>
      <c r="V11" s="2">
        <f>SUM(F11:K11)</f>
        <v>35052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>SUM(M12:T12)</f>
        <v>0</v>
      </c>
      <c r="V12" s="2">
        <f t="shared" ref="V12:V21" si="0">SUM(F12:K12)</f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ref="U13:U21" si="1">SUM(M13:T13)</f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1"/>
        <v>0</v>
      </c>
      <c r="V19" s="2">
        <f t="shared" si="0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" si="2">SUM(M20:T20)</f>
        <v>0</v>
      </c>
      <c r="V20" s="2">
        <f t="shared" ref="V20" si="3">SUM(F20:K20)</f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1"/>
        <v>0</v>
      </c>
      <c r="V21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2:V19">
    <cfRule type="cellIs" dxfId="12" priority="15" operator="lessThan">
      <formula>0</formula>
    </cfRule>
  </conditionalFormatting>
  <conditionalFormatting sqref="V12:V19">
    <cfRule type="expression" dxfId="11" priority="16">
      <formula>$V$12&lt;0</formula>
    </cfRule>
  </conditionalFormatting>
  <conditionalFormatting sqref="D12:D19">
    <cfRule type="expression" dxfId="10" priority="14">
      <formula>OR($D12&gt;2019,AND($D12&lt;2019,$D12&lt;&gt;""))</formula>
    </cfRule>
  </conditionalFormatting>
  <conditionalFormatting sqref="V21">
    <cfRule type="cellIs" dxfId="9" priority="11" operator="lessThan">
      <formula>0</formula>
    </cfRule>
  </conditionalFormatting>
  <conditionalFormatting sqref="V21">
    <cfRule type="expression" dxfId="8" priority="12">
      <formula>$V$12&lt;0</formula>
    </cfRule>
  </conditionalFormatting>
  <conditionalFormatting sqref="D21">
    <cfRule type="expression" dxfId="7" priority="10">
      <formula>OR($D21&gt;2019,AND($D21&lt;2019,$D21&lt;&gt;""))</formula>
    </cfRule>
  </conditionalFormatting>
  <conditionalFormatting sqref="V20">
    <cfRule type="cellIs" dxfId="6" priority="7" operator="lessThan">
      <formula>0</formula>
    </cfRule>
  </conditionalFormatting>
  <conditionalFormatting sqref="V20">
    <cfRule type="expression" dxfId="5" priority="8">
      <formula>$V$12&lt;0</formula>
    </cfRule>
  </conditionalFormatting>
  <conditionalFormatting sqref="D20">
    <cfRule type="expression" dxfId="4" priority="6">
      <formula>OR($D20&gt;2019,AND($D20&lt;2019,$D20&lt;&gt;""))</formula>
    </cfRule>
  </conditionalFormatting>
  <conditionalFormatting sqref="V7:V11">
    <cfRule type="cellIs" dxfId="3" priority="3" operator="lessThan">
      <formula>0</formula>
    </cfRule>
  </conditionalFormatting>
  <conditionalFormatting sqref="V7:V11">
    <cfRule type="expression" dxfId="2" priority="4">
      <formula>$V$7&lt;0</formula>
    </cfRule>
  </conditionalFormatting>
  <conditionalFormatting sqref="D7:D11">
    <cfRule type="expression" dxfId="1" priority="2">
      <formula>OR($D7&gt;2019,AND($D7&lt;2019,$D7&lt;&gt;""))</formula>
    </cfRule>
  </conditionalFormatting>
  <conditionalFormatting sqref="C7:C21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1">
      <formula1>"N/A, FMR, Actual Rent"</formula1>
    </dataValidation>
    <dataValidation type="list" allowBlank="1" showInputMessage="1" showErrorMessage="1" sqref="E7:E2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2018-06-12T20:04:20Z</dcterms:modified>
</cp:coreProperties>
</file>