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FL-6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GIW'!$A$1:$V$22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V11" i="1"/>
  <c r="V10" i="1"/>
  <c r="V9" i="1"/>
  <c r="V8" i="1"/>
  <c r="V7" i="1"/>
  <c r="V21" i="1" l="1"/>
  <c r="U21" i="1"/>
  <c r="U16" i="1" l="1"/>
  <c r="V16" i="1"/>
  <c r="V18" i="1" l="1"/>
  <c r="V15" i="1"/>
  <c r="V22" i="1" l="1"/>
  <c r="V20" i="1"/>
  <c r="V19" i="1"/>
  <c r="V17" i="1"/>
  <c r="V14" i="1"/>
  <c r="V13" i="1"/>
  <c r="U22" i="1"/>
  <c r="U20" i="1"/>
  <c r="U19" i="1"/>
  <c r="U18" i="1"/>
  <c r="U17" i="1"/>
  <c r="U15" i="1"/>
  <c r="U14" i="1"/>
  <c r="U13" i="1"/>
  <c r="H3" i="1" l="1"/>
</calcChain>
</file>

<file path=xl/sharedStrings.xml><?xml version="1.0" encoding="utf-8"?>
<sst xmlns="http://schemas.openxmlformats.org/spreadsheetml/2006/main" count="64" uniqueCount="53">
  <si>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</si>
  <si>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</si>
  <si>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</si>
  <si>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</si>
  <si>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</si>
  <si>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</si>
  <si>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</si>
  <si>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</si>
  <si>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</si>
  <si>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</si>
  <si>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</si>
  <si>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</si>
  <si>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</si>
  <si>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</si>
  <si>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</si>
  <si>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</si>
  <si>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</si>
  <si>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</si>
  <si>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</si>
  <si>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</si>
  <si>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</si>
  <si>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</si>
  <si>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</si>
  <si>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</si>
  <si>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</si>
  <si>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</si>
  <si>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</si>
  <si>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</si>
  <si>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</si>
  <si>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</si>
  <si>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</si>
  <si>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</si>
  <si>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</si>
  <si>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Miami</t>
  </si>
  <si>
    <t>Monroe Association for Retarded Citizens, Inc.</t>
  </si>
  <si>
    <t>Don Moore Apartments 2017</t>
  </si>
  <si>
    <t>FL0272L4D041710</t>
  </si>
  <si>
    <t>FL-604</t>
  </si>
  <si>
    <t>Monroe County CoC</t>
  </si>
  <si>
    <t>Monroe County Homeless Services Continnum-of-Care, Inc.</t>
  </si>
  <si>
    <t>Catholic Charities of the Archdiocese of Miami, Inc.</t>
  </si>
  <si>
    <t>St. Bede Housing for Homeless Renewal 2017</t>
  </si>
  <si>
    <t>fl0273L4D041710</t>
  </si>
  <si>
    <t>A.H. of Monroe County, Inc. (AIDS Help)</t>
  </si>
  <si>
    <t>Seebol Place 2017</t>
  </si>
  <si>
    <t>FL0319L4D041709</t>
  </si>
  <si>
    <t>St. Theresa Permanent Housing Renewal 2017</t>
  </si>
  <si>
    <t>FL0593L4D041702</t>
  </si>
  <si>
    <t>Florida Keys Outreach Coalition</t>
  </si>
  <si>
    <t>Peacock PSH for Chronic</t>
  </si>
  <si>
    <t>FL0662L4D041701</t>
  </si>
  <si>
    <t>FKOC Rapid Rehousing</t>
  </si>
  <si>
    <t>FL0708L4D041700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</si>
</sst>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2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33</v>
      </c>
      <c r="C1" s="30"/>
      <c r="D1" s="30"/>
      <c r="E1" s="31" t="s">
        <v>13</v>
      </c>
      <c r="F1" s="32"/>
      <c r="G1" s="33"/>
      <c r="H1" s="27" t="s">
        <v>39</v>
      </c>
      <c r="I1" s="28"/>
      <c r="J1" s="29"/>
    </row>
    <row r="2" spans="1:22" ht="35.25" customHeight="1" x14ac:dyDescent="0.35">
      <c r="A2" s="18" t="s">
        <v>11</v>
      </c>
      <c r="B2" s="30" t="s">
        <v>37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38</v>
      </c>
      <c r="C3" s="30"/>
      <c r="D3" s="30"/>
      <c r="E3" s="34" t="s">
        <v>28</v>
      </c>
      <c r="F3" s="35"/>
      <c r="G3" s="36"/>
      <c r="H3" s="22">
        <f ca="1">SUM(OFFSET(V6,1,0,500,1))</f>
        <v>479542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34</v>
      </c>
      <c r="B7" s="3" t="s">
        <v>35</v>
      </c>
      <c r="C7" s="4" t="s">
        <v>36</v>
      </c>
      <c r="D7" s="4">
        <v>2019</v>
      </c>
      <c r="E7" s="4" t="s">
        <v>30</v>
      </c>
      <c r="F7" s="16">
        <v>0</v>
      </c>
      <c r="G7" s="16">
        <v>0</v>
      </c>
      <c r="H7" s="16">
        <v>69577</v>
      </c>
      <c r="I7" s="16">
        <v>34418</v>
      </c>
      <c r="J7" s="16">
        <v>0</v>
      </c>
      <c r="K7" s="16">
        <v>4859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2" si="0">SUM(F7:K7)</f>
        <v>108854</v>
      </c>
    </row>
    <row r="8" spans="1:22" customFormat="1" x14ac:dyDescent="0.35">
      <c r="A8" s="3" t="s">
        <v>40</v>
      </c>
      <c r="B8" s="3" t="s">
        <v>41</v>
      </c>
      <c r="C8" s="4" t="s">
        <v>42</v>
      </c>
      <c r="D8" s="4">
        <v>2019</v>
      </c>
      <c r="E8" s="4" t="s">
        <v>30</v>
      </c>
      <c r="F8" s="16">
        <v>0</v>
      </c>
      <c r="G8" s="16">
        <v>0</v>
      </c>
      <c r="H8" s="16">
        <v>22272</v>
      </c>
      <c r="I8" s="16">
        <v>184441</v>
      </c>
      <c r="J8" s="16">
        <v>0</v>
      </c>
      <c r="K8" s="16">
        <v>7829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214542</v>
      </c>
    </row>
    <row r="9" spans="1:22" customFormat="1" x14ac:dyDescent="0.35">
      <c r="A9" s="3" t="s">
        <v>43</v>
      </c>
      <c r="B9" s="3" t="s">
        <v>44</v>
      </c>
      <c r="C9" s="4" t="s">
        <v>45</v>
      </c>
      <c r="D9" s="4">
        <v>2019</v>
      </c>
      <c r="E9" s="4" t="s">
        <v>30</v>
      </c>
      <c r="F9" s="16">
        <v>0</v>
      </c>
      <c r="G9" s="16">
        <v>0</v>
      </c>
      <c r="H9" s="16">
        <v>9325</v>
      </c>
      <c r="I9" s="16">
        <v>6319</v>
      </c>
      <c r="J9" s="16">
        <v>0</v>
      </c>
      <c r="K9" s="16">
        <v>0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15644</v>
      </c>
    </row>
    <row r="10" spans="1:22" customFormat="1" x14ac:dyDescent="0.35">
      <c r="A10" s="3" t="s">
        <v>40</v>
      </c>
      <c r="B10" s="3" t="s">
        <v>46</v>
      </c>
      <c r="C10" s="4" t="s">
        <v>47</v>
      </c>
      <c r="D10" s="4">
        <v>2019</v>
      </c>
      <c r="E10" s="4" t="s">
        <v>30</v>
      </c>
      <c r="F10" s="16">
        <v>0</v>
      </c>
      <c r="G10" s="16">
        <v>0</v>
      </c>
      <c r="H10" s="16">
        <v>14400</v>
      </c>
      <c r="I10" s="16">
        <v>65673</v>
      </c>
      <c r="J10" s="16">
        <v>0</v>
      </c>
      <c r="K10" s="16">
        <v>7200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87273</v>
      </c>
    </row>
    <row r="11" spans="1:22" customFormat="1" x14ac:dyDescent="0.35">
      <c r="A11" s="3" t="s">
        <v>48</v>
      </c>
      <c r="B11" s="3" t="s">
        <v>49</v>
      </c>
      <c r="C11" s="4" t="s">
        <v>50</v>
      </c>
      <c r="D11" s="4">
        <v>2019</v>
      </c>
      <c r="E11" s="4" t="s">
        <v>30</v>
      </c>
      <c r="F11" s="16">
        <v>0</v>
      </c>
      <c r="G11" s="16">
        <v>0</v>
      </c>
      <c r="H11" s="16">
        <v>22443</v>
      </c>
      <c r="I11" s="16">
        <v>0</v>
      </c>
      <c r="J11" s="16">
        <v>0</v>
      </c>
      <c r="K11" s="16">
        <v>0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22443</v>
      </c>
    </row>
    <row r="12" spans="1:22" customFormat="1" x14ac:dyDescent="0.35">
      <c r="A12" s="3" t="s">
        <v>48</v>
      </c>
      <c r="B12" s="3" t="s">
        <v>51</v>
      </c>
      <c r="C12" s="4" t="s">
        <v>52</v>
      </c>
      <c r="D12" s="4">
        <v>2019</v>
      </c>
      <c r="E12" s="4" t="s">
        <v>30</v>
      </c>
      <c r="F12" s="16">
        <v>0</v>
      </c>
      <c r="G12" s="16">
        <v>20184</v>
      </c>
      <c r="H12" s="16">
        <v>8602</v>
      </c>
      <c r="I12" s="16">
        <v>0</v>
      </c>
      <c r="J12" s="16">
        <v>0</v>
      </c>
      <c r="K12" s="16">
        <v>2000</v>
      </c>
      <c r="L12" s="4" t="s">
        <v>32</v>
      </c>
      <c r="M12" s="17">
        <v>0</v>
      </c>
      <c r="N12" s="17">
        <v>0</v>
      </c>
      <c r="O12" s="17">
        <v>0</v>
      </c>
      <c r="P12" s="17">
        <v>1</v>
      </c>
      <c r="Q12" s="17">
        <v>0</v>
      </c>
      <c r="R12" s="17">
        <v>0</v>
      </c>
      <c r="S12" s="17">
        <v>0</v>
      </c>
      <c r="T12" s="17">
        <v>0</v>
      </c>
      <c r="U12" s="1">
        <v>1</v>
      </c>
      <c r="V12" s="2">
        <f t="shared" si="0"/>
        <v>30786</v>
      </c>
    </row>
    <row r="13" spans="1:22" x14ac:dyDescent="0.3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>SUM(M13:T13)</f>
        <v>0</v>
      </c>
      <c r="V13" s="2">
        <f t="shared" ref="V13:V22" si="1">SUM(F13:K13)</f>
        <v>0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ref="U14:U22" si="2">SUM(M14:T14)</f>
        <v>0</v>
      </c>
      <c r="V14" s="2">
        <f t="shared" si="1"/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2"/>
        <v>0</v>
      </c>
      <c r="V15" s="2">
        <f t="shared" si="1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2"/>
        <v>0</v>
      </c>
      <c r="V16" s="2">
        <f t="shared" si="1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2"/>
        <v>0</v>
      </c>
      <c r="V17" s="2">
        <f t="shared" si="1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2"/>
        <v>0</v>
      </c>
      <c r="V18" s="2">
        <f t="shared" si="1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2"/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ref="U21" si="3">SUM(M21:T21)</f>
        <v>0</v>
      </c>
      <c r="V21" s="2">
        <f t="shared" ref="V21" si="4">SUM(F21:K21)</f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3:V20">
    <cfRule type="cellIs" dxfId="12" priority="15" operator="lessThan">
      <formula>0</formula>
    </cfRule>
  </conditionalFormatting>
  <conditionalFormatting sqref="V13:V20">
    <cfRule type="expression" dxfId="11" priority="16">
      <formula>$V$13&lt;0</formula>
    </cfRule>
  </conditionalFormatting>
  <conditionalFormatting sqref="D13:D20">
    <cfRule type="expression" dxfId="10" priority="14">
      <formula>OR($D13&gt;2019,AND($D13&lt;2019,$D13&lt;&gt;""))</formula>
    </cfRule>
  </conditionalFormatting>
  <conditionalFormatting sqref="V22">
    <cfRule type="cellIs" dxfId="9" priority="11" operator="lessThan">
      <formula>0</formula>
    </cfRule>
  </conditionalFormatting>
  <conditionalFormatting sqref="V22">
    <cfRule type="expression" dxfId="8" priority="12">
      <formula>$V$13&lt;0</formula>
    </cfRule>
  </conditionalFormatting>
  <conditionalFormatting sqref="D22">
    <cfRule type="expression" dxfId="7" priority="10">
      <formula>OR($D22&gt;2019,AND($D22&lt;2019,$D22&lt;&gt;""))</formula>
    </cfRule>
  </conditionalFormatting>
  <conditionalFormatting sqref="V21">
    <cfRule type="cellIs" dxfId="6" priority="7" operator="lessThan">
      <formula>0</formula>
    </cfRule>
  </conditionalFormatting>
  <conditionalFormatting sqref="V21">
    <cfRule type="expression" dxfId="5" priority="8">
      <formula>$V$13&lt;0</formula>
    </cfRule>
  </conditionalFormatting>
  <conditionalFormatting sqref="D21">
    <cfRule type="expression" dxfId="4" priority="6">
      <formula>OR($D21&gt;2019,AND($D21&lt;2019,$D21&lt;&gt;""))</formula>
    </cfRule>
  </conditionalFormatting>
  <conditionalFormatting sqref="V7:V12">
    <cfRule type="cellIs" dxfId="3" priority="3" operator="lessThan">
      <formula>0</formula>
    </cfRule>
  </conditionalFormatting>
  <conditionalFormatting sqref="V7:V12">
    <cfRule type="expression" dxfId="2" priority="4">
      <formula>$V$7&lt;0</formula>
    </cfRule>
  </conditionalFormatting>
  <conditionalFormatting sqref="D7:D12">
    <cfRule type="expression" dxfId="1" priority="2">
      <formula>OR($D7&gt;2019,AND($D7&lt;2019,$D7&lt;&gt;""))</formula>
    </cfRule>
  </conditionalFormatting>
  <conditionalFormatting sqref="C7:C22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2">
      <formula1>"N/A, FMR, Actual Rent"</formula1>
    </dataValidation>
    <dataValidation type="list" allowBlank="1" showInputMessage="1" showErrorMessage="1" sqref="E7:E22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2018-06-12T20:04:17Z</dcterms:modified>
</cp:coreProperties>
</file>