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FL-500\"/>
    </mc:Choice>
  </mc:AlternateContent>
  <bookViews>
    <workbookView xWindow="0" yWindow="0" windowWidth="5119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29" i="1" l="1"/>
  <c r="U29" i="1"/>
  <c r="U24" i="1" l="1"/>
  <c r="V24" i="1"/>
  <c r="V26" i="1" l="1"/>
  <c r="V23" i="1"/>
  <c r="V30" i="1" l="1"/>
  <c r="V28" i="1"/>
  <c r="V27" i="1"/>
  <c r="V25" i="1"/>
  <c r="V22" i="1"/>
  <c r="V21" i="1"/>
  <c r="U30" i="1"/>
  <c r="U28" i="1"/>
  <c r="U27" i="1"/>
  <c r="U26" i="1"/>
  <c r="U25" i="1"/>
  <c r="U23" i="1"/>
  <c r="U22" i="1"/>
  <c r="U21" i="1"/>
  <c r="H3" i="1" l="1"/>
</calcChain>
</file>

<file path=xl/sharedStrings.xml><?xml version="1.0" encoding="utf-8"?>
<sst xmlns="http://schemas.openxmlformats.org/spreadsheetml/2006/main" count="104" uniqueCount="71">
  <si>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</si>
  <si>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</si>
  <si>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</si>
  <si>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</si>
  <si>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</si>
  <si>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</si>
  <si>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</si>
  <si>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</si>
  <si>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</si>
  <si>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</si>
  <si>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</si>
  <si>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</si>
  <si>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</si>
  <si>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</si>
  <si>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</si>
  <si>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</si>
  <si>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</si>
  <si>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</si>
  <si>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</si>
  <si>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</si>
  <si>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</si>
  <si>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</si>
  <si>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</si>
  <si>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</si>
  <si>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</si>
  <si>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</si>
  <si>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</si>
  <si>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</si>
  <si>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</si>
  <si>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</si>
  <si>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</si>
  <si>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</si>
  <si>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SSO</t>
  </si>
  <si>
    <t>FMR</t>
  </si>
  <si>
    <t>Coordinated Entry</t>
  </si>
  <si>
    <t>Homeless Management Information System</t>
  </si>
  <si>
    <t>Jacksonville</t>
  </si>
  <si>
    <t>Agency for Community Treatment Services, Inc. (ACTS)</t>
  </si>
  <si>
    <t>Polk Scattered Site Leasing</t>
  </si>
  <si>
    <t>FL0048L4H031708</t>
  </si>
  <si>
    <t>FL-503</t>
  </si>
  <si>
    <t>Lakeland, Winterhaven/Polk County CoC</t>
  </si>
  <si>
    <t>Homeless Coalition of Polk County, Inc.</t>
  </si>
  <si>
    <t>Tri-County Human Services, Inc.</t>
  </si>
  <si>
    <t>Permanent Housing Services Group A</t>
  </si>
  <si>
    <t>FL0050L4H031708</t>
  </si>
  <si>
    <t>ACTS Moonlite Drive Permanent Housing Program</t>
  </si>
  <si>
    <t>FL0052L4H031710</t>
  </si>
  <si>
    <t>FL0054L4H031710</t>
  </si>
  <si>
    <t>Scattered Site Leasing for Homeless Women with Children</t>
  </si>
  <si>
    <t>FL0057L4H031710</t>
  </si>
  <si>
    <t>TCHS Homeless Women with Children PH 2</t>
  </si>
  <si>
    <t>FL0155L4H031710</t>
  </si>
  <si>
    <t>ACTS Polk/Winterhaven Scatted Site Leasing</t>
  </si>
  <si>
    <t>FL0384L4H031706</t>
  </si>
  <si>
    <t>The House of Israel, Inc.</t>
  </si>
  <si>
    <t>Solomon's Project</t>
  </si>
  <si>
    <t>FL0398L4H031707</t>
  </si>
  <si>
    <t>Talbot House Ministries of Lakeland, Inc.</t>
  </si>
  <si>
    <t>Polk Rapid Rehousing</t>
  </si>
  <si>
    <t>FL0552L4H031702</t>
  </si>
  <si>
    <t>Polk HEART</t>
  </si>
  <si>
    <t>FL0553L4H031702</t>
  </si>
  <si>
    <t>Wilson House</t>
  </si>
  <si>
    <t>Wilson House PSH Program</t>
  </si>
  <si>
    <t>FL0616L4H031701</t>
  </si>
  <si>
    <t>Rapid Rehousing For Polk County</t>
  </si>
  <si>
    <t>FL0669L4H031701</t>
  </si>
  <si>
    <t>FL0677L4H031700</t>
  </si>
  <si>
    <t>Wilson House PSH Program II</t>
  </si>
  <si>
    <t>FL0678L4H031700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</si>
</sst>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6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1" t="s">
        <v>36</v>
      </c>
      <c r="C1" s="31"/>
      <c r="D1" s="31"/>
      <c r="E1" s="32" t="s">
        <v>13</v>
      </c>
      <c r="F1" s="33"/>
      <c r="G1" s="34"/>
      <c r="H1" s="28" t="s">
        <v>42</v>
      </c>
      <c r="I1" s="29"/>
      <c r="J1" s="30"/>
    </row>
    <row r="2" spans="1:22" ht="35.25" customHeight="1" x14ac:dyDescent="0.35">
      <c r="A2" s="18" t="s">
        <v>11</v>
      </c>
      <c r="B2" s="31" t="s">
        <v>40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41</v>
      </c>
      <c r="C3" s="31"/>
      <c r="D3" s="31"/>
      <c r="E3" s="35" t="s">
        <v>28</v>
      </c>
      <c r="F3" s="36"/>
      <c r="G3" s="37"/>
      <c r="H3" s="23">
        <f ca="1">SUM(OFFSET(V6,1,0,500,1))</f>
        <v>1787775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20">
        <v>2019</v>
      </c>
      <c r="E7" s="4" t="s">
        <v>30</v>
      </c>
      <c r="F7" s="16">
        <v>77000</v>
      </c>
      <c r="G7" s="16"/>
      <c r="H7" s="16">
        <v>19628</v>
      </c>
      <c r="I7" s="16">
        <v>4000</v>
      </c>
      <c r="J7" s="16"/>
      <c r="K7" s="16">
        <v>4437</v>
      </c>
      <c r="L7" s="3" t="s">
        <v>31</v>
      </c>
      <c r="M7" s="3"/>
      <c r="N7" s="4"/>
      <c r="O7" s="20"/>
      <c r="P7" s="4"/>
      <c r="Q7" s="16"/>
      <c r="R7" s="16"/>
      <c r="S7" s="16"/>
      <c r="T7" s="16"/>
      <c r="U7" s="16"/>
      <c r="V7" s="16">
        <f t="shared" ref="V7:V30" si="0">SUM(F7:K7)</f>
        <v>105065</v>
      </c>
    </row>
    <row r="8" spans="1:22" customFormat="1" x14ac:dyDescent="0.35">
      <c r="A8" s="3" t="s">
        <v>43</v>
      </c>
      <c r="B8" s="3" t="s">
        <v>44</v>
      </c>
      <c r="C8" s="4" t="s">
        <v>45</v>
      </c>
      <c r="D8" s="20">
        <v>2019</v>
      </c>
      <c r="E8" s="4" t="s">
        <v>30</v>
      </c>
      <c r="F8" s="16">
        <v>43869</v>
      </c>
      <c r="G8" s="16">
        <v>0</v>
      </c>
      <c r="H8" s="16">
        <v>45346</v>
      </c>
      <c r="I8" s="16">
        <v>10378</v>
      </c>
      <c r="J8" s="16">
        <v>0</v>
      </c>
      <c r="K8" s="16">
        <v>6486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106079</v>
      </c>
    </row>
    <row r="9" spans="1:22" customFormat="1" x14ac:dyDescent="0.35">
      <c r="A9" s="3" t="s">
        <v>37</v>
      </c>
      <c r="B9" s="3" t="s">
        <v>46</v>
      </c>
      <c r="C9" s="4" t="s">
        <v>47</v>
      </c>
      <c r="D9" s="20">
        <v>2019</v>
      </c>
      <c r="E9" s="4" t="s">
        <v>30</v>
      </c>
      <c r="F9" s="16">
        <v>0</v>
      </c>
      <c r="G9" s="16">
        <v>0</v>
      </c>
      <c r="H9" s="16">
        <v>10800</v>
      </c>
      <c r="I9" s="16">
        <v>42156</v>
      </c>
      <c r="J9" s="16">
        <v>0</v>
      </c>
      <c r="K9" s="16">
        <v>2423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55379</v>
      </c>
    </row>
    <row r="10" spans="1:22" customFormat="1" x14ac:dyDescent="0.35">
      <c r="A10" s="3" t="s">
        <v>42</v>
      </c>
      <c r="B10" s="3" t="s">
        <v>35</v>
      </c>
      <c r="C10" s="4" t="s">
        <v>48</v>
      </c>
      <c r="D10" s="20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110982</v>
      </c>
      <c r="K10" s="16">
        <v>7769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118751</v>
      </c>
    </row>
    <row r="11" spans="1:22" customFormat="1" x14ac:dyDescent="0.35">
      <c r="A11" s="3" t="s">
        <v>43</v>
      </c>
      <c r="B11" s="3" t="s">
        <v>49</v>
      </c>
      <c r="C11" s="4" t="s">
        <v>50</v>
      </c>
      <c r="D11" s="20">
        <v>2019</v>
      </c>
      <c r="E11" s="4" t="s">
        <v>30</v>
      </c>
      <c r="F11" s="16">
        <v>41040</v>
      </c>
      <c r="G11" s="16">
        <v>0</v>
      </c>
      <c r="H11" s="16">
        <v>31012</v>
      </c>
      <c r="I11" s="16">
        <v>7695</v>
      </c>
      <c r="J11" s="16">
        <v>0</v>
      </c>
      <c r="K11" s="16">
        <v>3615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83362</v>
      </c>
    </row>
    <row r="12" spans="1:22" customFormat="1" x14ac:dyDescent="0.35">
      <c r="A12" s="3" t="s">
        <v>43</v>
      </c>
      <c r="B12" s="3" t="s">
        <v>51</v>
      </c>
      <c r="C12" s="4" t="s">
        <v>52</v>
      </c>
      <c r="D12" s="20">
        <v>2019</v>
      </c>
      <c r="E12" s="4" t="s">
        <v>30</v>
      </c>
      <c r="F12" s="16">
        <v>36793</v>
      </c>
      <c r="G12" s="16">
        <v>0</v>
      </c>
      <c r="H12" s="16">
        <v>33826</v>
      </c>
      <c r="I12" s="16">
        <v>8905</v>
      </c>
      <c r="J12" s="16">
        <v>0</v>
      </c>
      <c r="K12" s="16">
        <v>3622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83146</v>
      </c>
    </row>
    <row r="13" spans="1:22" customFormat="1" x14ac:dyDescent="0.35">
      <c r="A13" s="3" t="s">
        <v>37</v>
      </c>
      <c r="B13" s="3" t="s">
        <v>53</v>
      </c>
      <c r="C13" s="4" t="s">
        <v>54</v>
      </c>
      <c r="D13" s="20">
        <v>2019</v>
      </c>
      <c r="E13" s="4" t="s">
        <v>30</v>
      </c>
      <c r="F13" s="16">
        <v>145923</v>
      </c>
      <c r="G13" s="16"/>
      <c r="H13" s="16">
        <v>39282</v>
      </c>
      <c r="I13" s="16">
        <v>10647</v>
      </c>
      <c r="J13" s="16"/>
      <c r="K13" s="16">
        <v>8466</v>
      </c>
      <c r="L13" s="3" t="s">
        <v>31</v>
      </c>
      <c r="M13" s="3"/>
      <c r="N13" s="4"/>
      <c r="O13" s="20"/>
      <c r="P13" s="4"/>
      <c r="Q13" s="16"/>
      <c r="R13" s="16"/>
      <c r="S13" s="16"/>
      <c r="T13" s="16"/>
      <c r="U13" s="16"/>
      <c r="V13" s="16">
        <f t="shared" si="0"/>
        <v>204318</v>
      </c>
    </row>
    <row r="14" spans="1:22" customFormat="1" x14ac:dyDescent="0.35">
      <c r="A14" s="3" t="s">
        <v>55</v>
      </c>
      <c r="B14" s="3" t="s">
        <v>56</v>
      </c>
      <c r="C14" s="4" t="s">
        <v>57</v>
      </c>
      <c r="D14" s="20">
        <v>2019</v>
      </c>
      <c r="E14" s="4" t="s">
        <v>30</v>
      </c>
      <c r="F14" s="16">
        <v>0</v>
      </c>
      <c r="G14" s="16">
        <v>0</v>
      </c>
      <c r="H14" s="16">
        <v>55115</v>
      </c>
      <c r="I14" s="16">
        <v>68588</v>
      </c>
      <c r="J14" s="16">
        <v>0</v>
      </c>
      <c r="K14" s="16">
        <v>5663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129366</v>
      </c>
    </row>
    <row r="15" spans="1:22" customFormat="1" x14ac:dyDescent="0.35">
      <c r="A15" s="3" t="s">
        <v>58</v>
      </c>
      <c r="B15" s="3" t="s">
        <v>59</v>
      </c>
      <c r="C15" s="4" t="s">
        <v>60</v>
      </c>
      <c r="D15" s="20">
        <v>2019</v>
      </c>
      <c r="E15" s="4" t="s">
        <v>30</v>
      </c>
      <c r="F15" s="16">
        <v>0</v>
      </c>
      <c r="G15" s="16">
        <v>91956</v>
      </c>
      <c r="H15" s="16">
        <v>56500</v>
      </c>
      <c r="I15" s="16">
        <v>0</v>
      </c>
      <c r="J15" s="16">
        <v>0</v>
      </c>
      <c r="K15" s="16">
        <v>14831</v>
      </c>
      <c r="L15" s="4" t="s">
        <v>33</v>
      </c>
      <c r="M15" s="17">
        <v>0</v>
      </c>
      <c r="N15" s="17">
        <v>0</v>
      </c>
      <c r="O15" s="17">
        <v>5</v>
      </c>
      <c r="P15" s="17">
        <v>4</v>
      </c>
      <c r="Q15" s="17">
        <v>1</v>
      </c>
      <c r="R15" s="17">
        <v>0</v>
      </c>
      <c r="S15" s="17">
        <v>0</v>
      </c>
      <c r="T15" s="17">
        <v>0</v>
      </c>
      <c r="U15" s="1">
        <v>10</v>
      </c>
      <c r="V15" s="2">
        <f t="shared" si="0"/>
        <v>163287</v>
      </c>
    </row>
    <row r="16" spans="1:22" customFormat="1" x14ac:dyDescent="0.35">
      <c r="A16" s="3" t="s">
        <v>37</v>
      </c>
      <c r="B16" s="3" t="s">
        <v>61</v>
      </c>
      <c r="C16" s="4" t="s">
        <v>62</v>
      </c>
      <c r="D16" s="20">
        <v>2019</v>
      </c>
      <c r="E16" s="4" t="s">
        <v>30</v>
      </c>
      <c r="F16" s="16">
        <v>114787</v>
      </c>
      <c r="G16" s="16"/>
      <c r="H16" s="16">
        <v>79000</v>
      </c>
      <c r="I16" s="16">
        <v>31065</v>
      </c>
      <c r="J16" s="16"/>
      <c r="K16" s="16">
        <v>20024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244876</v>
      </c>
    </row>
    <row r="17" spans="1:22" customFormat="1" x14ac:dyDescent="0.35">
      <c r="A17" s="3" t="s">
        <v>63</v>
      </c>
      <c r="B17" s="3" t="s">
        <v>64</v>
      </c>
      <c r="C17" s="4" t="s">
        <v>65</v>
      </c>
      <c r="D17" s="4">
        <v>2019</v>
      </c>
      <c r="E17" s="4" t="s">
        <v>30</v>
      </c>
      <c r="F17" s="16">
        <v>57876</v>
      </c>
      <c r="G17" s="16">
        <v>0</v>
      </c>
      <c r="H17" s="16">
        <v>42430</v>
      </c>
      <c r="I17" s="16">
        <v>21000</v>
      </c>
      <c r="J17" s="16">
        <v>0</v>
      </c>
      <c r="K17" s="16">
        <v>1900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123206</v>
      </c>
    </row>
    <row r="18" spans="1:22" customFormat="1" x14ac:dyDescent="0.35">
      <c r="A18" s="3" t="s">
        <v>58</v>
      </c>
      <c r="B18" s="3" t="s">
        <v>66</v>
      </c>
      <c r="C18" s="4" t="s">
        <v>67</v>
      </c>
      <c r="D18" s="4">
        <v>2019</v>
      </c>
      <c r="E18" s="4" t="s">
        <v>30</v>
      </c>
      <c r="F18" s="16">
        <v>0</v>
      </c>
      <c r="G18" s="16">
        <v>35472</v>
      </c>
      <c r="H18" s="16">
        <v>41586</v>
      </c>
      <c r="I18" s="16">
        <v>0</v>
      </c>
      <c r="J18" s="16">
        <v>0</v>
      </c>
      <c r="K18" s="16">
        <v>3987</v>
      </c>
      <c r="L18" s="4" t="s">
        <v>33</v>
      </c>
      <c r="M18" s="17">
        <v>0</v>
      </c>
      <c r="N18" s="17">
        <v>0</v>
      </c>
      <c r="O18" s="17">
        <v>2</v>
      </c>
      <c r="P18" s="17">
        <v>2</v>
      </c>
      <c r="Q18" s="17">
        <v>0</v>
      </c>
      <c r="R18" s="17">
        <v>0</v>
      </c>
      <c r="S18" s="17">
        <v>0</v>
      </c>
      <c r="T18" s="17">
        <v>0</v>
      </c>
      <c r="U18" s="1">
        <v>4</v>
      </c>
      <c r="V18" s="2">
        <f t="shared" si="0"/>
        <v>81045</v>
      </c>
    </row>
    <row r="19" spans="1:22" customFormat="1" x14ac:dyDescent="0.35">
      <c r="A19" s="3" t="s">
        <v>42</v>
      </c>
      <c r="B19" s="3" t="s">
        <v>34</v>
      </c>
      <c r="C19" s="4" t="s">
        <v>68</v>
      </c>
      <c r="D19" s="4">
        <v>2019</v>
      </c>
      <c r="E19" s="4" t="s">
        <v>32</v>
      </c>
      <c r="F19" s="16">
        <v>0</v>
      </c>
      <c r="G19" s="16">
        <v>0</v>
      </c>
      <c r="H19" s="16">
        <v>131548</v>
      </c>
      <c r="I19" s="16">
        <v>0</v>
      </c>
      <c r="J19" s="16">
        <v>0</v>
      </c>
      <c r="K19" s="16">
        <v>6675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138223</v>
      </c>
    </row>
    <row r="20" spans="1:22" customFormat="1" x14ac:dyDescent="0.35">
      <c r="A20" s="3" t="s">
        <v>63</v>
      </c>
      <c r="B20" s="3" t="s">
        <v>69</v>
      </c>
      <c r="C20" s="4" t="s">
        <v>70</v>
      </c>
      <c r="D20" s="4">
        <v>2019</v>
      </c>
      <c r="E20" s="4" t="s">
        <v>30</v>
      </c>
      <c r="F20" s="16">
        <v>74412</v>
      </c>
      <c r="G20" s="16">
        <v>0</v>
      </c>
      <c r="H20" s="16">
        <v>48515</v>
      </c>
      <c r="I20" s="16">
        <v>27000</v>
      </c>
      <c r="J20" s="16">
        <v>0</v>
      </c>
      <c r="K20" s="16">
        <v>1745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151672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ref="U21:U30" si="1">SUM(M21:T21)</f>
        <v>0</v>
      </c>
      <c r="V21" s="2">
        <f t="shared" si="0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1"/>
        <v>0</v>
      </c>
      <c r="V22" s="2">
        <f t="shared" si="0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1"/>
        <v>0</v>
      </c>
      <c r="V23" s="2">
        <f t="shared" si="0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1"/>
        <v>0</v>
      </c>
      <c r="V24" s="2">
        <f t="shared" si="0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1"/>
        <v>0</v>
      </c>
      <c r="V25" s="2">
        <f t="shared" si="0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1"/>
        <v>0</v>
      </c>
      <c r="V26" s="2">
        <f t="shared" si="0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1"/>
        <v>0</v>
      </c>
      <c r="V27" s="2">
        <f t="shared" si="0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1"/>
        <v>0</v>
      </c>
      <c r="V28" s="2">
        <f t="shared" si="0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1"/>
        <v>0</v>
      </c>
      <c r="V29" s="2">
        <f t="shared" si="0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1"/>
        <v>0</v>
      </c>
      <c r="V30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1:V28">
    <cfRule type="cellIs" dxfId="15" priority="24" operator="lessThan">
      <formula>0</formula>
    </cfRule>
  </conditionalFormatting>
  <conditionalFormatting sqref="V21:V28">
    <cfRule type="expression" dxfId="14" priority="25">
      <formula>$V$21&lt;0</formula>
    </cfRule>
  </conditionalFormatting>
  <conditionalFormatting sqref="D21:D28">
    <cfRule type="expression" dxfId="13" priority="23">
      <formula>OR($D21&gt;2019,AND($D21&lt;2019,$D21&lt;&gt;""))</formula>
    </cfRule>
  </conditionalFormatting>
  <conditionalFormatting sqref="V30">
    <cfRule type="cellIs" dxfId="12" priority="20" operator="lessThan">
      <formula>0</formula>
    </cfRule>
  </conditionalFormatting>
  <conditionalFormatting sqref="V30">
    <cfRule type="expression" dxfId="11" priority="21">
      <formula>$V$21&lt;0</formula>
    </cfRule>
  </conditionalFormatting>
  <conditionalFormatting sqref="D30">
    <cfRule type="expression" dxfId="10" priority="19">
      <formula>OR($D30&gt;2019,AND($D30&lt;2019,$D30&lt;&gt;""))</formula>
    </cfRule>
  </conditionalFormatting>
  <conditionalFormatting sqref="V29">
    <cfRule type="cellIs" dxfId="9" priority="16" operator="lessThan">
      <formula>0</formula>
    </cfRule>
  </conditionalFormatting>
  <conditionalFormatting sqref="V29">
    <cfRule type="expression" dxfId="8" priority="17">
      <formula>$V$21&lt;0</formula>
    </cfRule>
  </conditionalFormatting>
  <conditionalFormatting sqref="D29">
    <cfRule type="expression" dxfId="7" priority="15">
      <formula>OR($D29&gt;2019,AND($D29&lt;2019,$D29&lt;&gt;""))</formula>
    </cfRule>
  </conditionalFormatting>
  <conditionalFormatting sqref="V8:V12 V14:V20">
    <cfRule type="cellIs" dxfId="6" priority="12" operator="lessThan">
      <formula>0</formula>
    </cfRule>
  </conditionalFormatting>
  <conditionalFormatting sqref="V8:V12 V14:V20">
    <cfRule type="expression" dxfId="5" priority="13">
      <formula>$V$7&lt;0</formula>
    </cfRule>
  </conditionalFormatting>
  <conditionalFormatting sqref="D8:D12 D14:D16 D18:D20">
    <cfRule type="expression" dxfId="4" priority="11">
      <formula>OR($D8&gt;2019,AND($D8&lt;2019,$D8&lt;&gt;""))</formula>
    </cfRule>
  </conditionalFormatting>
  <conditionalFormatting sqref="D13 O13">
    <cfRule type="expression" dxfId="3" priority="5">
      <formula>OR($D13&gt;2019,AND($D13&lt;2019,$D13&lt;&gt;""))</formula>
    </cfRule>
  </conditionalFormatting>
  <conditionalFormatting sqref="D7 O7">
    <cfRule type="expression" dxfId="2" priority="3">
      <formula>OR($D7&gt;2019,AND($D7&lt;2019,$D7&lt;&gt;""))</formula>
    </cfRule>
  </conditionalFormatting>
  <conditionalFormatting sqref="D17">
    <cfRule type="expression" dxfId="1" priority="1">
      <formula>OR($D17&gt;2019,AND($D17&lt;2019,$D17&lt;&gt;""))</formula>
    </cfRule>
  </conditionalFormatting>
  <conditionalFormatting sqref="C18:C30 N13 C7:C16 N7">
    <cfRule type="expression" dxfId="0" priority="26">
      <formula>(#REF!&gt;1)</formula>
    </cfRule>
  </conditionalFormatting>
  <dataValidations count="4">
    <dataValidation allowBlank="1" showErrorMessage="1" sqref="A6:V6"/>
    <dataValidation type="list" allowBlank="1" showInputMessage="1" showErrorMessage="1" sqref="L7:L30">
      <formula1>"N/A, FMR, Actual Rent"</formula1>
    </dataValidation>
    <dataValidation type="list" allowBlank="1" showInputMessage="1" showErrorMessage="1" sqref="E7:E30">
      <formula1>"PH, TH, Joint TH &amp; PH-RRH,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17">
      <formula1>(SUM($F17:$J17))*0.1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2018-06-12T20:04:10Z</dcterms:modified>
</cp:coreProperties>
</file>