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DC-500\"/>
    </mc:Choice>
  </mc:AlternateContent>
  <xr:revisionPtr revIDLastSave="0" documentId="13_ncr:1_{4A876F53-E53A-4681-A60C-3D132F74E73A}" xr6:coauthVersionLast="43" xr6:coauthVersionMax="43" xr10:uidLastSave="{00000000-0000-0000-0000-000000000000}"/>
  <bookViews>
    <workbookView xWindow="-120" yWindow="-120" windowWidth="29040" windowHeight="15840" xr2:uid="{243FA47C-6F7B-47CB-B5D3-144AEB075F9B}"/>
  </bookViews>
  <sheets>
    <sheet name="FY 2019 GIW" sheetId="1" r:id="rId1"/>
  </sheets>
  <definedNames>
    <definedName name="_xlnm._FilterDatabase" localSheetId="0" hidden="1">'FY 2019 GIW'!$A$6:$V$6</definedName>
    <definedName name="_xlnm.Print_Area" localSheetId="0">'FY 2019 GIW'!$A$1:$V$56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1" l="1"/>
  <c r="I47" i="1"/>
  <c r="H47" i="1"/>
  <c r="F47" i="1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V7" i="1" l="1"/>
  <c r="H3" i="1" s="1"/>
  <c r="U7" i="1"/>
</calcChain>
</file>

<file path=xl/sharedStrings.xml><?xml version="1.0" encoding="utf-8"?>
<sst xmlns="http://schemas.openxmlformats.org/spreadsheetml/2006/main" count="237" uniqueCount="129">
  <si>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</si>
  <si>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</si>
  <si>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</si>
  <si>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</si>
  <si>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</si>
  <si>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</si>
  <si>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</si>
  <si>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</si>
  <si>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</si>
  <si>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</si>
  <si>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</si>
  <si>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</si>
  <si>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</si>
  <si>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</si>
  <si>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</si>
  <si>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</si>
  <si>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</si>
  <si>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</si>
  <si>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</si>
  <si>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</si>
  <si>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</si>
  <si>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</si>
  <si>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</si>
  <si>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</si>
  <si>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</si>
  <si>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</si>
  <si>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</si>
  <si>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</si>
  <si>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</si>
  <si>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</si>
  <si>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 Community Partnership for the Prevention of Homelessness</t>
  </si>
  <si>
    <t>Pathways to Housing DC - Streets to Homes</t>
  </si>
  <si>
    <t>DC0002L3G001808</t>
  </si>
  <si>
    <t>PH</t>
  </si>
  <si>
    <t/>
  </si>
  <si>
    <t>Washington</t>
  </si>
  <si>
    <t>DC-500</t>
  </si>
  <si>
    <t>District of Columbia CoC</t>
  </si>
  <si>
    <t>Friendship Place - Bridges 1 Consolidated</t>
  </si>
  <si>
    <t>DC0005L3G001811</t>
  </si>
  <si>
    <t>Community Connections - Permanent Singles</t>
  </si>
  <si>
    <t>DC0007L3G001811</t>
  </si>
  <si>
    <t>House of Ruth - Hope Rising</t>
  </si>
  <si>
    <t>DC0024L3G001811</t>
  </si>
  <si>
    <t>Community of Hope - Housing Families First</t>
  </si>
  <si>
    <t>DC0025L3G001811</t>
  </si>
  <si>
    <t>Housing Up - Housing with Care</t>
  </si>
  <si>
    <t>DC0026L3G001811</t>
  </si>
  <si>
    <t>US Vets - Ignatia House</t>
  </si>
  <si>
    <t>DC0027L3G001811</t>
  </si>
  <si>
    <t>Sasha Bruce Youthwork, Inc.</t>
  </si>
  <si>
    <t>Consolidated Independent Living Program</t>
  </si>
  <si>
    <t>DC0028L3G001811</t>
  </si>
  <si>
    <t>TH</t>
  </si>
  <si>
    <t>Christ House - Kairos House</t>
  </si>
  <si>
    <t>DC0030L3G001811</t>
  </si>
  <si>
    <t>Miriam's House</t>
  </si>
  <si>
    <t>DC0035L3G001811</t>
  </si>
  <si>
    <t>Catholic Charities - Mt. Carmel</t>
  </si>
  <si>
    <t>DC0036L3G001811</t>
  </si>
  <si>
    <t>New Endeavors by Women - New Hope</t>
  </si>
  <si>
    <t>DC0037L3G001811</t>
  </si>
  <si>
    <t>Olaiya's Cradle</t>
  </si>
  <si>
    <t>DC0039L3G001811</t>
  </si>
  <si>
    <t>Housing Up</t>
  </si>
  <si>
    <t>Partner Arms 1</t>
  </si>
  <si>
    <t>DC0040L3G001811</t>
  </si>
  <si>
    <t>New Endeavors by Women - Rachael's House</t>
  </si>
  <si>
    <t>DC0042L3G001811</t>
  </si>
  <si>
    <t>Pathways to Housing DC</t>
  </si>
  <si>
    <t>Serial Inebriates</t>
  </si>
  <si>
    <t>DC0044L3G001811</t>
  </si>
  <si>
    <t>Department of Human Services</t>
  </si>
  <si>
    <t>DHS Shelter Plus Care Consolidated TRA 1 and 2</t>
  </si>
  <si>
    <t>DC0047L3G001811</t>
  </si>
  <si>
    <t>FMR</t>
  </si>
  <si>
    <t>Catholic Charities - Mulumba House</t>
  </si>
  <si>
    <t>DC0051L3G001811</t>
  </si>
  <si>
    <t>Community Connections, Inc.</t>
  </si>
  <si>
    <t>Permanent Living Community</t>
  </si>
  <si>
    <t>DC0058L3G001811</t>
  </si>
  <si>
    <t>Catholic Charities - Chronic Homeless Initiative 5</t>
  </si>
  <si>
    <t>DC0064L3G001810</t>
  </si>
  <si>
    <t>Community Connections - Youth Families Consolidated</t>
  </si>
  <si>
    <t>DC0067L3G001810</t>
  </si>
  <si>
    <t>The Community Partnership - FOCUS</t>
  </si>
  <si>
    <t>DC0068L3G001810</t>
  </si>
  <si>
    <t>New Endeavors by Women - New Horizons</t>
  </si>
  <si>
    <t>DC0069L3G001810</t>
  </si>
  <si>
    <t>Community Connections - Veterans Connections Consolidated</t>
  </si>
  <si>
    <t>DC0071L3G001807</t>
  </si>
  <si>
    <t>Community Connections - Family Connections</t>
  </si>
  <si>
    <t>DC0077L3G001805</t>
  </si>
  <si>
    <t>Catholic Charities of The Archdiocese of Washington, Inc</t>
  </si>
  <si>
    <t>Tenants Empowerment Network</t>
  </si>
  <si>
    <t>DC0082L3G001803</t>
  </si>
  <si>
    <t>Actual Rent</t>
  </si>
  <si>
    <t>House of Ruth</t>
  </si>
  <si>
    <t>New Horizons Rapid Rehousing</t>
  </si>
  <si>
    <t>DC0083L3G001803</t>
  </si>
  <si>
    <t>Housing Up - Partner Arms 2</t>
  </si>
  <si>
    <t>DC0084L3G001803</t>
  </si>
  <si>
    <t>Catholic Charities - Families in Transition</t>
  </si>
  <si>
    <t>DC0085L3G001803</t>
  </si>
  <si>
    <t>The Community Partnership - Chronic Homeless Initiative 6</t>
  </si>
  <si>
    <t>DC0089L3G001803</t>
  </si>
  <si>
    <t>New Endeavors by Women - New Journeys 2</t>
  </si>
  <si>
    <t>DC0092L3G001802</t>
  </si>
  <si>
    <t>House of Ruth Families First</t>
  </si>
  <si>
    <t>DC0093L3G001802</t>
  </si>
  <si>
    <t>Community Connections - Launch Initiative Forwarding Transition-Age-Youth (LIFT)</t>
  </si>
  <si>
    <t>DC0094L3G001801</t>
  </si>
  <si>
    <t>House of Ruth - New Foundations</t>
  </si>
  <si>
    <t>DC0097L3G001801</t>
  </si>
  <si>
    <t>Calvary Women's Service - Sister Circle</t>
  </si>
  <si>
    <t>DC0099L3G001801</t>
  </si>
  <si>
    <t>Friendship Place - Bridges 3</t>
  </si>
  <si>
    <t>DC0100L3G001801</t>
  </si>
  <si>
    <t>The Community Partnership - Chronic Homeless Initiative 7</t>
  </si>
  <si>
    <t>DC0101L3G001801</t>
  </si>
  <si>
    <t>House of Ruth - Rising Place (DV Bonus - Joint TH-RRH)</t>
  </si>
  <si>
    <t>DC0104L3G001800</t>
  </si>
  <si>
    <t>Joint TH &amp; PH-RRH</t>
  </si>
  <si>
    <t>Domestic Violence Rapid Rehousing Program (DV Bonus - RRH)</t>
  </si>
  <si>
    <t>DC0105L3G001800</t>
  </si>
  <si>
    <t>Youth PSH (Formerly My Place)</t>
  </si>
  <si>
    <t>DC0107L3G001800</t>
  </si>
  <si>
    <t>Pathways to Housing DC - Home, Health &amp; Hope DC</t>
  </si>
  <si>
    <t>DC0086L3G001500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</si>
</sst>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 applyProtection="1">
      <alignment horizontal="center" vertical="center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5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CEB7C-989D-4051-B9C0-05C52319F952}">
  <sheetPr codeName="Sheet62">
    <pageSetUpPr fitToPage="1"/>
  </sheetPr>
  <dimension ref="A1:V5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5" t="s">
        <v>35</v>
      </c>
      <c r="C1" s="25"/>
      <c r="D1" s="25"/>
      <c r="E1" s="26" t="s">
        <v>1</v>
      </c>
      <c r="F1" s="27"/>
      <c r="G1" s="28"/>
      <c r="H1" s="29" t="s">
        <v>30</v>
      </c>
      <c r="I1" s="30"/>
      <c r="J1" s="31"/>
    </row>
    <row r="2" spans="1:22" ht="35.25" customHeight="1" x14ac:dyDescent="0.25">
      <c r="A2" s="1" t="s">
        <v>2</v>
      </c>
      <c r="B2" s="25" t="s">
        <v>36</v>
      </c>
      <c r="C2" s="25"/>
      <c r="D2" s="25"/>
      <c r="E2" s="32"/>
      <c r="F2" s="33"/>
      <c r="G2" s="33"/>
      <c r="H2" s="33"/>
      <c r="I2" s="33"/>
      <c r="J2" s="34"/>
    </row>
    <row r="3" spans="1:22" ht="35.25" customHeight="1" x14ac:dyDescent="0.25">
      <c r="A3" s="2" t="s">
        <v>3</v>
      </c>
      <c r="B3" s="25" t="s">
        <v>37</v>
      </c>
      <c r="C3" s="25"/>
      <c r="D3" s="25"/>
      <c r="E3" s="35" t="s">
        <v>4</v>
      </c>
      <c r="F3" s="36"/>
      <c r="G3" s="37"/>
      <c r="H3" s="38">
        <f ca="1">SUM(OFFSET(V6,1,0,500,1))</f>
        <v>22010757</v>
      </c>
      <c r="I3" s="39"/>
      <c r="J3" s="40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21" t="s">
        <v>5</v>
      </c>
      <c r="B5" s="22"/>
      <c r="C5" s="22"/>
      <c r="D5" s="22"/>
      <c r="E5" s="23"/>
      <c r="F5" s="24" t="s">
        <v>6</v>
      </c>
      <c r="G5" s="24"/>
      <c r="H5" s="24"/>
      <c r="I5" s="24"/>
      <c r="J5" s="24"/>
      <c r="K5" s="24"/>
      <c r="L5" s="24" t="s">
        <v>7</v>
      </c>
      <c r="M5" s="24"/>
      <c r="N5" s="24"/>
      <c r="O5" s="24"/>
      <c r="P5" s="24"/>
      <c r="Q5" s="24"/>
      <c r="R5" s="24"/>
      <c r="S5" s="24"/>
      <c r="T5" s="24"/>
      <c r="U5" s="21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493809</v>
      </c>
      <c r="G7" s="15">
        <v>0</v>
      </c>
      <c r="H7" s="15">
        <v>8064</v>
      </c>
      <c r="I7" s="15">
        <v>16559</v>
      </c>
      <c r="J7" s="15">
        <v>0</v>
      </c>
      <c r="K7" s="15">
        <v>28384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56" si="0">SUM(M7:T7)</f>
        <v>0</v>
      </c>
      <c r="V7" s="18">
        <f t="shared" ref="V7:V56" si="1">SUM(F7:K7)</f>
        <v>546816</v>
      </c>
    </row>
    <row r="8" spans="1:22" x14ac:dyDescent="0.25">
      <c r="A8" s="13" t="s">
        <v>30</v>
      </c>
      <c r="B8" s="13" t="s">
        <v>38</v>
      </c>
      <c r="C8" s="14" t="s">
        <v>39</v>
      </c>
      <c r="D8" s="14">
        <v>2020</v>
      </c>
      <c r="E8" s="14" t="s">
        <v>33</v>
      </c>
      <c r="F8" s="15">
        <v>212468</v>
      </c>
      <c r="G8" s="15">
        <v>0</v>
      </c>
      <c r="H8" s="15">
        <v>64129</v>
      </c>
      <c r="I8" s="15">
        <v>4672</v>
      </c>
      <c r="J8" s="15">
        <v>0</v>
      </c>
      <c r="K8" s="15">
        <v>23900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305169</v>
      </c>
    </row>
    <row r="9" spans="1:22" x14ac:dyDescent="0.25">
      <c r="A9" s="13" t="s">
        <v>30</v>
      </c>
      <c r="B9" s="13" t="s">
        <v>40</v>
      </c>
      <c r="C9" s="14" t="s">
        <v>41</v>
      </c>
      <c r="D9" s="14">
        <v>2020</v>
      </c>
      <c r="E9" s="14" t="s">
        <v>33</v>
      </c>
      <c r="F9" s="15">
        <v>354882</v>
      </c>
      <c r="G9" s="15">
        <v>0</v>
      </c>
      <c r="H9" s="15">
        <v>54055</v>
      </c>
      <c r="I9" s="15">
        <v>5284</v>
      </c>
      <c r="J9" s="15">
        <v>0</v>
      </c>
      <c r="K9" s="15">
        <v>23165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437386</v>
      </c>
    </row>
    <row r="10" spans="1:22" x14ac:dyDescent="0.25">
      <c r="A10" s="13" t="s">
        <v>30</v>
      </c>
      <c r="B10" s="13" t="s">
        <v>42</v>
      </c>
      <c r="C10" s="14" t="s">
        <v>43</v>
      </c>
      <c r="D10" s="14">
        <v>2020</v>
      </c>
      <c r="E10" s="14" t="s">
        <v>33</v>
      </c>
      <c r="F10" s="15">
        <v>0</v>
      </c>
      <c r="G10" s="15">
        <v>0</v>
      </c>
      <c r="H10" s="15">
        <v>87791</v>
      </c>
      <c r="I10" s="15">
        <v>180179</v>
      </c>
      <c r="J10" s="15">
        <v>0</v>
      </c>
      <c r="K10" s="15">
        <v>15967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283937</v>
      </c>
    </row>
    <row r="11" spans="1:22" x14ac:dyDescent="0.25">
      <c r="A11" s="13" t="s">
        <v>30</v>
      </c>
      <c r="B11" s="13" t="s">
        <v>44</v>
      </c>
      <c r="C11" s="14" t="s">
        <v>45</v>
      </c>
      <c r="D11" s="14">
        <v>2020</v>
      </c>
      <c r="E11" s="14" t="s">
        <v>33</v>
      </c>
      <c r="F11" s="15">
        <v>486951</v>
      </c>
      <c r="G11" s="15">
        <v>0</v>
      </c>
      <c r="H11" s="15">
        <v>111800</v>
      </c>
      <c r="I11" s="15">
        <v>7787</v>
      </c>
      <c r="J11" s="15">
        <v>0</v>
      </c>
      <c r="K11" s="15">
        <v>55655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662193</v>
      </c>
    </row>
    <row r="12" spans="1:22" x14ac:dyDescent="0.25">
      <c r="A12" s="13" t="s">
        <v>30</v>
      </c>
      <c r="B12" s="13" t="s">
        <v>46</v>
      </c>
      <c r="C12" s="14" t="s">
        <v>47</v>
      </c>
      <c r="D12" s="14">
        <v>2020</v>
      </c>
      <c r="E12" s="14" t="s">
        <v>33</v>
      </c>
      <c r="F12" s="15">
        <v>380855</v>
      </c>
      <c r="G12" s="15">
        <v>0</v>
      </c>
      <c r="H12" s="15">
        <v>87146</v>
      </c>
      <c r="I12" s="15">
        <v>34902</v>
      </c>
      <c r="J12" s="15">
        <v>0</v>
      </c>
      <c r="K12" s="15">
        <v>28149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531052</v>
      </c>
    </row>
    <row r="13" spans="1:22" x14ac:dyDescent="0.25">
      <c r="A13" s="13" t="s">
        <v>30</v>
      </c>
      <c r="B13" s="13" t="s">
        <v>48</v>
      </c>
      <c r="C13" s="14" t="s">
        <v>49</v>
      </c>
      <c r="D13" s="14">
        <v>2020</v>
      </c>
      <c r="E13" s="14" t="s">
        <v>33</v>
      </c>
      <c r="F13" s="15">
        <v>84754</v>
      </c>
      <c r="G13" s="15">
        <v>0</v>
      </c>
      <c r="H13" s="15">
        <v>27754</v>
      </c>
      <c r="I13" s="15">
        <v>0</v>
      </c>
      <c r="J13" s="15">
        <v>0</v>
      </c>
      <c r="K13" s="15">
        <v>10394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122902</v>
      </c>
    </row>
    <row r="14" spans="1:22" x14ac:dyDescent="0.25">
      <c r="A14" s="13" t="s">
        <v>50</v>
      </c>
      <c r="B14" s="13" t="s">
        <v>51</v>
      </c>
      <c r="C14" s="14" t="s">
        <v>52</v>
      </c>
      <c r="D14" s="14">
        <v>2020</v>
      </c>
      <c r="E14" s="14" t="s">
        <v>53</v>
      </c>
      <c r="F14" s="15">
        <v>0</v>
      </c>
      <c r="G14" s="15">
        <v>0</v>
      </c>
      <c r="H14" s="15">
        <v>159237</v>
      </c>
      <c r="I14" s="15">
        <v>23470</v>
      </c>
      <c r="J14" s="15">
        <v>0</v>
      </c>
      <c r="K14" s="15">
        <v>18270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200977</v>
      </c>
    </row>
    <row r="15" spans="1:22" x14ac:dyDescent="0.25">
      <c r="A15" s="13" t="s">
        <v>30</v>
      </c>
      <c r="B15" s="13" t="s">
        <v>54</v>
      </c>
      <c r="C15" s="14" t="s">
        <v>55</v>
      </c>
      <c r="D15" s="14">
        <v>2020</v>
      </c>
      <c r="E15" s="14" t="s">
        <v>33</v>
      </c>
      <c r="F15" s="15">
        <v>0</v>
      </c>
      <c r="G15" s="15">
        <v>0</v>
      </c>
      <c r="H15" s="15">
        <v>572934</v>
      </c>
      <c r="I15" s="15">
        <v>370070</v>
      </c>
      <c r="J15" s="15">
        <v>0</v>
      </c>
      <c r="K15" s="15">
        <v>55972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998976</v>
      </c>
    </row>
    <row r="16" spans="1:22" x14ac:dyDescent="0.25">
      <c r="A16" s="13" t="s">
        <v>30</v>
      </c>
      <c r="B16" s="13" t="s">
        <v>56</v>
      </c>
      <c r="C16" s="14" t="s">
        <v>57</v>
      </c>
      <c r="D16" s="14">
        <v>2020</v>
      </c>
      <c r="E16" s="14" t="s">
        <v>33</v>
      </c>
      <c r="F16" s="15">
        <v>0</v>
      </c>
      <c r="G16" s="15">
        <v>0</v>
      </c>
      <c r="H16" s="15">
        <v>134490</v>
      </c>
      <c r="I16" s="15">
        <v>0</v>
      </c>
      <c r="J16" s="15">
        <v>0</v>
      </c>
      <c r="K16" s="15">
        <v>9414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143904</v>
      </c>
    </row>
    <row r="17" spans="1:22" x14ac:dyDescent="0.25">
      <c r="A17" s="13" t="s">
        <v>30</v>
      </c>
      <c r="B17" s="13" t="s">
        <v>58</v>
      </c>
      <c r="C17" s="14" t="s">
        <v>59</v>
      </c>
      <c r="D17" s="14">
        <v>2020</v>
      </c>
      <c r="E17" s="14" t="s">
        <v>33</v>
      </c>
      <c r="F17" s="15">
        <v>0</v>
      </c>
      <c r="G17" s="15">
        <v>0</v>
      </c>
      <c r="H17" s="15">
        <v>85813</v>
      </c>
      <c r="I17" s="15">
        <v>120950</v>
      </c>
      <c r="J17" s="15">
        <v>0</v>
      </c>
      <c r="K17" s="15">
        <v>12600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219363</v>
      </c>
    </row>
    <row r="18" spans="1:22" x14ac:dyDescent="0.25">
      <c r="A18" s="13" t="s">
        <v>30</v>
      </c>
      <c r="B18" s="13" t="s">
        <v>60</v>
      </c>
      <c r="C18" s="14" t="s">
        <v>61</v>
      </c>
      <c r="D18" s="14">
        <v>2020</v>
      </c>
      <c r="E18" s="14" t="s">
        <v>33</v>
      </c>
      <c r="F18" s="15">
        <v>100914</v>
      </c>
      <c r="G18" s="15">
        <v>0</v>
      </c>
      <c r="H18" s="15">
        <v>104835</v>
      </c>
      <c r="I18" s="15">
        <v>21142</v>
      </c>
      <c r="J18" s="15">
        <v>0</v>
      </c>
      <c r="K18" s="15">
        <v>16037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242928</v>
      </c>
    </row>
    <row r="19" spans="1:22" x14ac:dyDescent="0.25">
      <c r="A19" s="13" t="s">
        <v>50</v>
      </c>
      <c r="B19" s="13" t="s">
        <v>62</v>
      </c>
      <c r="C19" s="14" t="s">
        <v>63</v>
      </c>
      <c r="D19" s="14">
        <v>2020</v>
      </c>
      <c r="E19" s="14" t="s">
        <v>53</v>
      </c>
      <c r="F19" s="15">
        <v>0</v>
      </c>
      <c r="G19" s="15">
        <v>0</v>
      </c>
      <c r="H19" s="15">
        <v>154045</v>
      </c>
      <c r="I19" s="15">
        <v>21099</v>
      </c>
      <c r="J19" s="15">
        <v>0</v>
      </c>
      <c r="K19" s="15">
        <v>17514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192658</v>
      </c>
    </row>
    <row r="20" spans="1:22" x14ac:dyDescent="0.25">
      <c r="A20" s="13" t="s">
        <v>64</v>
      </c>
      <c r="B20" s="13" t="s">
        <v>65</v>
      </c>
      <c r="C20" s="14" t="s">
        <v>66</v>
      </c>
      <c r="D20" s="14">
        <v>2020</v>
      </c>
      <c r="E20" s="14" t="s">
        <v>33</v>
      </c>
      <c r="F20" s="15">
        <v>10787</v>
      </c>
      <c r="G20" s="15">
        <v>0</v>
      </c>
      <c r="H20" s="15">
        <v>0</v>
      </c>
      <c r="I20" s="15">
        <v>145436</v>
      </c>
      <c r="J20" s="15">
        <v>0</v>
      </c>
      <c r="K20" s="15">
        <v>8498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164721</v>
      </c>
    </row>
    <row r="21" spans="1:22" x14ac:dyDescent="0.25">
      <c r="A21" s="13" t="s">
        <v>30</v>
      </c>
      <c r="B21" s="13" t="s">
        <v>67</v>
      </c>
      <c r="C21" s="14" t="s">
        <v>68</v>
      </c>
      <c r="D21" s="14">
        <v>2020</v>
      </c>
      <c r="E21" s="14" t="s">
        <v>33</v>
      </c>
      <c r="F21" s="15">
        <v>0</v>
      </c>
      <c r="G21" s="15">
        <v>0</v>
      </c>
      <c r="H21" s="15">
        <v>54260</v>
      </c>
      <c r="I21" s="15">
        <v>133166</v>
      </c>
      <c r="J21" s="15">
        <v>0</v>
      </c>
      <c r="K21" s="15">
        <v>12779</v>
      </c>
      <c r="L21" s="14" t="s">
        <v>34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200205</v>
      </c>
    </row>
    <row r="22" spans="1:22" x14ac:dyDescent="0.25">
      <c r="A22" s="13" t="s">
        <v>69</v>
      </c>
      <c r="B22" s="13" t="s">
        <v>70</v>
      </c>
      <c r="C22" s="14" t="s">
        <v>71</v>
      </c>
      <c r="D22" s="14">
        <v>2020</v>
      </c>
      <c r="E22" s="14" t="s">
        <v>33</v>
      </c>
      <c r="F22" s="15">
        <v>602908</v>
      </c>
      <c r="G22" s="15">
        <v>0</v>
      </c>
      <c r="H22" s="15">
        <v>24000</v>
      </c>
      <c r="I22" s="15">
        <v>0</v>
      </c>
      <c r="J22" s="15">
        <v>0</v>
      </c>
      <c r="K22" s="15">
        <v>30397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657305</v>
      </c>
    </row>
    <row r="23" spans="1:22" x14ac:dyDescent="0.25">
      <c r="A23" s="13" t="s">
        <v>72</v>
      </c>
      <c r="B23" s="13" t="s">
        <v>73</v>
      </c>
      <c r="C23" s="14" t="s">
        <v>74</v>
      </c>
      <c r="D23" s="14">
        <v>2020</v>
      </c>
      <c r="E23" s="14" t="s">
        <v>33</v>
      </c>
      <c r="F23" s="15">
        <v>0</v>
      </c>
      <c r="G23" s="15">
        <v>5008980</v>
      </c>
      <c r="H23" s="15">
        <v>0</v>
      </c>
      <c r="I23" s="15">
        <v>0</v>
      </c>
      <c r="J23" s="15">
        <v>0</v>
      </c>
      <c r="K23" s="15">
        <v>271808</v>
      </c>
      <c r="L23" s="14" t="s">
        <v>75</v>
      </c>
      <c r="M23" s="16">
        <v>36</v>
      </c>
      <c r="N23" s="16">
        <v>17</v>
      </c>
      <c r="O23" s="16">
        <v>101</v>
      </c>
      <c r="P23" s="16">
        <v>75</v>
      </c>
      <c r="Q23" s="16">
        <v>20</v>
      </c>
      <c r="R23" s="16">
        <v>3</v>
      </c>
      <c r="S23" s="16">
        <v>1</v>
      </c>
      <c r="T23" s="16">
        <v>0</v>
      </c>
      <c r="U23" s="17">
        <f t="shared" si="0"/>
        <v>253</v>
      </c>
      <c r="V23" s="18">
        <f t="shared" si="1"/>
        <v>5280788</v>
      </c>
    </row>
    <row r="24" spans="1:22" x14ac:dyDescent="0.25">
      <c r="A24" s="13" t="s">
        <v>30</v>
      </c>
      <c r="B24" s="13" t="s">
        <v>76</v>
      </c>
      <c r="C24" s="14" t="s">
        <v>77</v>
      </c>
      <c r="D24" s="14">
        <v>2020</v>
      </c>
      <c r="E24" s="14" t="s">
        <v>33</v>
      </c>
      <c r="F24" s="15">
        <v>0</v>
      </c>
      <c r="G24" s="15">
        <v>0</v>
      </c>
      <c r="H24" s="15">
        <v>122665</v>
      </c>
      <c r="I24" s="15">
        <v>142631</v>
      </c>
      <c r="J24" s="15">
        <v>0</v>
      </c>
      <c r="K24" s="15">
        <v>16361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281657</v>
      </c>
    </row>
    <row r="25" spans="1:22" x14ac:dyDescent="0.25">
      <c r="A25" s="13" t="s">
        <v>78</v>
      </c>
      <c r="B25" s="13" t="s">
        <v>79</v>
      </c>
      <c r="C25" s="14" t="s">
        <v>80</v>
      </c>
      <c r="D25" s="14">
        <v>2020</v>
      </c>
      <c r="E25" s="14" t="s">
        <v>33</v>
      </c>
      <c r="F25" s="15">
        <v>0</v>
      </c>
      <c r="G25" s="15">
        <v>0</v>
      </c>
      <c r="H25" s="15">
        <v>85045</v>
      </c>
      <c r="I25" s="15">
        <v>21484</v>
      </c>
      <c r="J25" s="15">
        <v>0</v>
      </c>
      <c r="K25" s="15">
        <v>7124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113653</v>
      </c>
    </row>
    <row r="26" spans="1:22" x14ac:dyDescent="0.25">
      <c r="A26" s="13" t="s">
        <v>30</v>
      </c>
      <c r="B26" s="13" t="s">
        <v>81</v>
      </c>
      <c r="C26" s="14" t="s">
        <v>82</v>
      </c>
      <c r="D26" s="14">
        <v>2020</v>
      </c>
      <c r="E26" s="14" t="s">
        <v>33</v>
      </c>
      <c r="F26" s="15">
        <v>383151</v>
      </c>
      <c r="G26" s="15">
        <v>0</v>
      </c>
      <c r="H26" s="15">
        <v>117719</v>
      </c>
      <c r="I26" s="15">
        <v>55646</v>
      </c>
      <c r="J26" s="15">
        <v>0</v>
      </c>
      <c r="K26" s="15">
        <v>27444</v>
      </c>
      <c r="L26" s="14" t="s">
        <v>34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583960</v>
      </c>
    </row>
    <row r="27" spans="1:22" x14ac:dyDescent="0.25">
      <c r="A27" s="13" t="s">
        <v>30</v>
      </c>
      <c r="B27" s="13" t="s">
        <v>83</v>
      </c>
      <c r="C27" s="14" t="s">
        <v>84</v>
      </c>
      <c r="D27" s="14">
        <v>2020</v>
      </c>
      <c r="E27" s="14" t="s">
        <v>33</v>
      </c>
      <c r="F27" s="15">
        <v>551127</v>
      </c>
      <c r="G27" s="15">
        <v>0</v>
      </c>
      <c r="H27" s="15">
        <v>136585</v>
      </c>
      <c r="I27" s="15">
        <v>15322</v>
      </c>
      <c r="J27" s="15">
        <v>0</v>
      </c>
      <c r="K27" s="15">
        <v>43000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746034</v>
      </c>
    </row>
    <row r="28" spans="1:22" x14ac:dyDescent="0.25">
      <c r="A28" s="13" t="s">
        <v>30</v>
      </c>
      <c r="B28" s="13" t="s">
        <v>85</v>
      </c>
      <c r="C28" s="14" t="s">
        <v>86</v>
      </c>
      <c r="D28" s="14">
        <v>2020</v>
      </c>
      <c r="E28" s="14" t="s">
        <v>33</v>
      </c>
      <c r="F28" s="15">
        <v>151078</v>
      </c>
      <c r="G28" s="15">
        <v>0</v>
      </c>
      <c r="H28" s="15">
        <v>0</v>
      </c>
      <c r="I28" s="15">
        <v>0</v>
      </c>
      <c r="J28" s="15">
        <v>0</v>
      </c>
      <c r="K28" s="15">
        <v>8235</v>
      </c>
      <c r="L28" s="14" t="s">
        <v>34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159313</v>
      </c>
    </row>
    <row r="29" spans="1:22" x14ac:dyDescent="0.25">
      <c r="A29" s="13" t="s">
        <v>30</v>
      </c>
      <c r="B29" s="13" t="s">
        <v>87</v>
      </c>
      <c r="C29" s="14" t="s">
        <v>88</v>
      </c>
      <c r="D29" s="14">
        <v>2020</v>
      </c>
      <c r="E29" s="14" t="s">
        <v>33</v>
      </c>
      <c r="F29" s="15">
        <v>365629</v>
      </c>
      <c r="G29" s="15">
        <v>0</v>
      </c>
      <c r="H29" s="15">
        <v>102094</v>
      </c>
      <c r="I29" s="15">
        <v>9624</v>
      </c>
      <c r="J29" s="15">
        <v>0</v>
      </c>
      <c r="K29" s="15">
        <v>27601</v>
      </c>
      <c r="L29" s="14" t="s">
        <v>34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504948</v>
      </c>
    </row>
    <row r="30" spans="1:22" x14ac:dyDescent="0.25">
      <c r="A30" s="13" t="s">
        <v>30</v>
      </c>
      <c r="B30" s="13" t="s">
        <v>89</v>
      </c>
      <c r="C30" s="14" t="s">
        <v>90</v>
      </c>
      <c r="D30" s="14">
        <v>2020</v>
      </c>
      <c r="E30" s="14" t="s">
        <v>33</v>
      </c>
      <c r="F30" s="15">
        <v>756720</v>
      </c>
      <c r="G30" s="15">
        <v>0</v>
      </c>
      <c r="H30" s="15">
        <v>180284</v>
      </c>
      <c r="I30" s="15">
        <v>21595</v>
      </c>
      <c r="J30" s="15">
        <v>0</v>
      </c>
      <c r="K30" s="15">
        <v>53409</v>
      </c>
      <c r="L30" s="14" t="s">
        <v>34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1012008</v>
      </c>
    </row>
    <row r="31" spans="1:22" x14ac:dyDescent="0.25">
      <c r="A31" s="13" t="s">
        <v>30</v>
      </c>
      <c r="B31" s="13" t="s">
        <v>91</v>
      </c>
      <c r="C31" s="14" t="s">
        <v>92</v>
      </c>
      <c r="D31" s="14">
        <v>2020</v>
      </c>
      <c r="E31" s="14" t="s">
        <v>33</v>
      </c>
      <c r="F31" s="15">
        <v>430444</v>
      </c>
      <c r="G31" s="15">
        <v>0</v>
      </c>
      <c r="H31" s="15">
        <v>94356</v>
      </c>
      <c r="I31" s="15">
        <v>9625</v>
      </c>
      <c r="J31" s="15">
        <v>0</v>
      </c>
      <c r="K31" s="15">
        <v>29000</v>
      </c>
      <c r="L31" s="14" t="s">
        <v>34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563425</v>
      </c>
    </row>
    <row r="32" spans="1:22" x14ac:dyDescent="0.25">
      <c r="A32" s="13" t="s">
        <v>93</v>
      </c>
      <c r="B32" s="13" t="s">
        <v>94</v>
      </c>
      <c r="C32" s="14" t="s">
        <v>95</v>
      </c>
      <c r="D32" s="14">
        <v>2020</v>
      </c>
      <c r="E32" s="14" t="s">
        <v>33</v>
      </c>
      <c r="F32" s="15">
        <v>0</v>
      </c>
      <c r="G32" s="15">
        <v>245328</v>
      </c>
      <c r="H32" s="15">
        <v>216292</v>
      </c>
      <c r="I32" s="15">
        <v>0</v>
      </c>
      <c r="J32" s="15">
        <v>0</v>
      </c>
      <c r="K32" s="15">
        <v>28603</v>
      </c>
      <c r="L32" s="14" t="s">
        <v>96</v>
      </c>
      <c r="M32" s="16">
        <v>0</v>
      </c>
      <c r="N32" s="16">
        <v>1</v>
      </c>
      <c r="O32" s="16">
        <v>19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20</v>
      </c>
      <c r="V32" s="18">
        <f t="shared" si="1"/>
        <v>490223</v>
      </c>
    </row>
    <row r="33" spans="1:22" x14ac:dyDescent="0.25">
      <c r="A33" s="13" t="s">
        <v>97</v>
      </c>
      <c r="B33" s="13" t="s">
        <v>98</v>
      </c>
      <c r="C33" s="14" t="s">
        <v>99</v>
      </c>
      <c r="D33" s="14">
        <v>2020</v>
      </c>
      <c r="E33" s="14" t="s">
        <v>33</v>
      </c>
      <c r="F33" s="15">
        <v>0</v>
      </c>
      <c r="G33" s="15">
        <v>135168</v>
      </c>
      <c r="H33" s="15">
        <v>602</v>
      </c>
      <c r="I33" s="15">
        <v>0</v>
      </c>
      <c r="J33" s="15">
        <v>0</v>
      </c>
      <c r="K33" s="15">
        <v>7639</v>
      </c>
      <c r="L33" s="14" t="s">
        <v>96</v>
      </c>
      <c r="M33" s="16">
        <v>0</v>
      </c>
      <c r="N33" s="16">
        <v>0</v>
      </c>
      <c r="O33" s="16">
        <v>8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7">
        <f t="shared" si="0"/>
        <v>8</v>
      </c>
      <c r="V33" s="18">
        <f t="shared" si="1"/>
        <v>143409</v>
      </c>
    </row>
    <row r="34" spans="1:22" x14ac:dyDescent="0.25">
      <c r="A34" s="13" t="s">
        <v>30</v>
      </c>
      <c r="B34" s="13" t="s">
        <v>100</v>
      </c>
      <c r="C34" s="14" t="s">
        <v>101</v>
      </c>
      <c r="D34" s="14">
        <v>2020</v>
      </c>
      <c r="E34" s="14" t="s">
        <v>33</v>
      </c>
      <c r="F34" s="15">
        <v>0</v>
      </c>
      <c r="G34" s="15">
        <v>0</v>
      </c>
      <c r="H34" s="15">
        <v>82298</v>
      </c>
      <c r="I34" s="15">
        <v>73512</v>
      </c>
      <c r="J34" s="15">
        <v>0</v>
      </c>
      <c r="K34" s="15">
        <v>9928</v>
      </c>
      <c r="L34" s="14" t="s">
        <v>34</v>
      </c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165738</v>
      </c>
    </row>
    <row r="35" spans="1:22" x14ac:dyDescent="0.25">
      <c r="A35" s="13" t="s">
        <v>30</v>
      </c>
      <c r="B35" s="13" t="s">
        <v>102</v>
      </c>
      <c r="C35" s="14" t="s">
        <v>103</v>
      </c>
      <c r="D35" s="14">
        <v>2020</v>
      </c>
      <c r="E35" s="14" t="s">
        <v>33</v>
      </c>
      <c r="F35" s="15">
        <v>0</v>
      </c>
      <c r="G35" s="15">
        <v>139800</v>
      </c>
      <c r="H35" s="15">
        <v>80150</v>
      </c>
      <c r="I35" s="15">
        <v>0</v>
      </c>
      <c r="J35" s="15">
        <v>0</v>
      </c>
      <c r="K35" s="15">
        <v>13194</v>
      </c>
      <c r="L35" s="14" t="s">
        <v>96</v>
      </c>
      <c r="M35" s="16">
        <v>0</v>
      </c>
      <c r="N35" s="16">
        <v>1</v>
      </c>
      <c r="O35" s="16">
        <v>11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7">
        <f t="shared" si="0"/>
        <v>12</v>
      </c>
      <c r="V35" s="18">
        <f t="shared" si="1"/>
        <v>233144</v>
      </c>
    </row>
    <row r="36" spans="1:22" x14ac:dyDescent="0.25">
      <c r="A36" s="13" t="s">
        <v>30</v>
      </c>
      <c r="B36" s="13" t="s">
        <v>104</v>
      </c>
      <c r="C36" s="14" t="s">
        <v>105</v>
      </c>
      <c r="D36" s="14">
        <v>2020</v>
      </c>
      <c r="E36" s="14" t="s">
        <v>33</v>
      </c>
      <c r="F36" s="15">
        <v>872480</v>
      </c>
      <c r="G36" s="15">
        <v>0</v>
      </c>
      <c r="H36" s="15">
        <v>0</v>
      </c>
      <c r="I36" s="15">
        <v>0</v>
      </c>
      <c r="J36" s="15">
        <v>0</v>
      </c>
      <c r="K36" s="15">
        <v>48612</v>
      </c>
      <c r="L36" s="14" t="s">
        <v>34</v>
      </c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921092</v>
      </c>
    </row>
    <row r="37" spans="1:22" x14ac:dyDescent="0.25">
      <c r="A37" s="13" t="s">
        <v>30</v>
      </c>
      <c r="B37" s="13" t="s">
        <v>106</v>
      </c>
      <c r="C37" s="14" t="s">
        <v>107</v>
      </c>
      <c r="D37" s="14">
        <v>2020</v>
      </c>
      <c r="E37" s="14" t="s">
        <v>33</v>
      </c>
      <c r="F37" s="15">
        <v>137600</v>
      </c>
      <c r="G37" s="15">
        <v>0</v>
      </c>
      <c r="H37" s="15">
        <v>48938</v>
      </c>
      <c r="I37" s="15">
        <v>0</v>
      </c>
      <c r="J37" s="15">
        <v>0</v>
      </c>
      <c r="K37" s="15">
        <v>11844</v>
      </c>
      <c r="L37" s="14" t="s">
        <v>34</v>
      </c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198382</v>
      </c>
    </row>
    <row r="38" spans="1:22" x14ac:dyDescent="0.25">
      <c r="A38" s="13" t="s">
        <v>97</v>
      </c>
      <c r="B38" s="13" t="s">
        <v>108</v>
      </c>
      <c r="C38" s="14" t="s">
        <v>109</v>
      </c>
      <c r="D38" s="14">
        <v>2020</v>
      </c>
      <c r="E38" s="14" t="s">
        <v>33</v>
      </c>
      <c r="F38" s="15">
        <v>0</v>
      </c>
      <c r="G38" s="15">
        <v>0</v>
      </c>
      <c r="H38" s="15">
        <v>149384</v>
      </c>
      <c r="I38" s="15">
        <v>174756</v>
      </c>
      <c r="J38" s="15">
        <v>0</v>
      </c>
      <c r="K38" s="15">
        <v>21454</v>
      </c>
      <c r="L38" s="14" t="s">
        <v>34</v>
      </c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345594</v>
      </c>
    </row>
    <row r="39" spans="1:22" x14ac:dyDescent="0.25">
      <c r="A39" s="13" t="s">
        <v>30</v>
      </c>
      <c r="B39" s="13" t="s">
        <v>110</v>
      </c>
      <c r="C39" s="14" t="s">
        <v>111</v>
      </c>
      <c r="D39" s="14">
        <v>2020</v>
      </c>
      <c r="E39" s="14" t="s">
        <v>33</v>
      </c>
      <c r="F39" s="15">
        <v>0</v>
      </c>
      <c r="G39" s="15">
        <v>308064</v>
      </c>
      <c r="H39" s="15">
        <v>211108</v>
      </c>
      <c r="I39" s="15">
        <v>0</v>
      </c>
      <c r="J39" s="15">
        <v>0</v>
      </c>
      <c r="K39" s="15">
        <v>30592</v>
      </c>
      <c r="L39" s="14" t="s">
        <v>75</v>
      </c>
      <c r="M39" s="16">
        <v>0</v>
      </c>
      <c r="N39" s="16">
        <v>0</v>
      </c>
      <c r="O39" s="16">
        <v>13</v>
      </c>
      <c r="P39" s="16">
        <v>3</v>
      </c>
      <c r="Q39" s="16">
        <v>0</v>
      </c>
      <c r="R39" s="16">
        <v>0</v>
      </c>
      <c r="S39" s="16">
        <v>0</v>
      </c>
      <c r="T39" s="16">
        <v>0</v>
      </c>
      <c r="U39" s="17">
        <f t="shared" si="0"/>
        <v>16</v>
      </c>
      <c r="V39" s="18">
        <f t="shared" si="1"/>
        <v>549764</v>
      </c>
    </row>
    <row r="40" spans="1:22" x14ac:dyDescent="0.25">
      <c r="A40" s="13" t="s">
        <v>30</v>
      </c>
      <c r="B40" s="13" t="s">
        <v>112</v>
      </c>
      <c r="C40" s="14" t="s">
        <v>113</v>
      </c>
      <c r="D40" s="14">
        <v>2020</v>
      </c>
      <c r="E40" s="14" t="s">
        <v>33</v>
      </c>
      <c r="F40" s="15">
        <v>0</v>
      </c>
      <c r="G40" s="15">
        <v>189420</v>
      </c>
      <c r="H40" s="15">
        <v>286553</v>
      </c>
      <c r="I40" s="15">
        <v>0</v>
      </c>
      <c r="J40" s="15">
        <v>0</v>
      </c>
      <c r="K40" s="15">
        <v>28149</v>
      </c>
      <c r="L40" s="14" t="s">
        <v>75</v>
      </c>
      <c r="M40" s="16">
        <v>0</v>
      </c>
      <c r="N40" s="16">
        <v>1</v>
      </c>
      <c r="O40" s="16">
        <v>8</v>
      </c>
      <c r="P40" s="16">
        <v>1</v>
      </c>
      <c r="Q40" s="16">
        <v>0</v>
      </c>
      <c r="R40" s="16">
        <v>0</v>
      </c>
      <c r="S40" s="16">
        <v>0</v>
      </c>
      <c r="T40" s="16">
        <v>0</v>
      </c>
      <c r="U40" s="17">
        <f t="shared" si="0"/>
        <v>10</v>
      </c>
      <c r="V40" s="18">
        <f t="shared" si="1"/>
        <v>504122</v>
      </c>
    </row>
    <row r="41" spans="1:22" x14ac:dyDescent="0.25">
      <c r="A41" s="13" t="s">
        <v>30</v>
      </c>
      <c r="B41" s="13" t="s">
        <v>114</v>
      </c>
      <c r="C41" s="14" t="s">
        <v>115</v>
      </c>
      <c r="D41" s="14">
        <v>2020</v>
      </c>
      <c r="E41" s="14" t="s">
        <v>33</v>
      </c>
      <c r="F41" s="15">
        <v>0</v>
      </c>
      <c r="G41" s="15">
        <v>135684</v>
      </c>
      <c r="H41" s="15">
        <v>91500</v>
      </c>
      <c r="I41" s="15">
        <v>0</v>
      </c>
      <c r="J41" s="15">
        <v>0</v>
      </c>
      <c r="K41" s="15">
        <v>21127</v>
      </c>
      <c r="L41" s="14" t="s">
        <v>75</v>
      </c>
      <c r="M41" s="16">
        <v>3</v>
      </c>
      <c r="N41" s="16">
        <v>2</v>
      </c>
      <c r="O41" s="16">
        <v>2</v>
      </c>
      <c r="P41" s="16">
        <v>1</v>
      </c>
      <c r="Q41" s="16">
        <v>0</v>
      </c>
      <c r="R41" s="16">
        <v>0</v>
      </c>
      <c r="S41" s="16">
        <v>0</v>
      </c>
      <c r="T41" s="16">
        <v>0</v>
      </c>
      <c r="U41" s="17">
        <f t="shared" si="0"/>
        <v>8</v>
      </c>
      <c r="V41" s="18">
        <f t="shared" si="1"/>
        <v>248311</v>
      </c>
    </row>
    <row r="42" spans="1:22" x14ac:dyDescent="0.25">
      <c r="A42" s="13" t="s">
        <v>30</v>
      </c>
      <c r="B42" s="13" t="s">
        <v>116</v>
      </c>
      <c r="C42" s="14" t="s">
        <v>117</v>
      </c>
      <c r="D42" s="14">
        <v>2020</v>
      </c>
      <c r="E42" s="14" t="s">
        <v>33</v>
      </c>
      <c r="F42" s="15">
        <v>0</v>
      </c>
      <c r="G42" s="15">
        <v>164604</v>
      </c>
      <c r="H42" s="15">
        <v>79115</v>
      </c>
      <c r="I42" s="15">
        <v>5340</v>
      </c>
      <c r="J42" s="15">
        <v>0</v>
      </c>
      <c r="K42" s="15">
        <v>22898</v>
      </c>
      <c r="L42" s="14" t="s">
        <v>96</v>
      </c>
      <c r="M42" s="16">
        <v>3</v>
      </c>
      <c r="N42" s="16">
        <v>7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7">
        <f t="shared" si="0"/>
        <v>10</v>
      </c>
      <c r="V42" s="18">
        <f t="shared" si="1"/>
        <v>271957</v>
      </c>
    </row>
    <row r="43" spans="1:22" x14ac:dyDescent="0.25">
      <c r="A43" s="13" t="s">
        <v>30</v>
      </c>
      <c r="B43" s="13" t="s">
        <v>118</v>
      </c>
      <c r="C43" s="14" t="s">
        <v>119</v>
      </c>
      <c r="D43" s="14">
        <v>2020</v>
      </c>
      <c r="E43" s="14" t="s">
        <v>33</v>
      </c>
      <c r="F43" s="15">
        <v>202434</v>
      </c>
      <c r="G43" s="15">
        <v>0</v>
      </c>
      <c r="H43" s="15">
        <v>0</v>
      </c>
      <c r="I43" s="15">
        <v>0</v>
      </c>
      <c r="J43" s="15">
        <v>0</v>
      </c>
      <c r="K43" s="15">
        <v>67</v>
      </c>
      <c r="L43" s="14" t="s">
        <v>34</v>
      </c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202501</v>
      </c>
    </row>
    <row r="44" spans="1:22" x14ac:dyDescent="0.25">
      <c r="A44" s="13" t="s">
        <v>30</v>
      </c>
      <c r="B44" s="13" t="s">
        <v>120</v>
      </c>
      <c r="C44" s="14" t="s">
        <v>121</v>
      </c>
      <c r="D44" s="14">
        <v>2020</v>
      </c>
      <c r="E44" s="14" t="s">
        <v>122</v>
      </c>
      <c r="F44" s="15">
        <v>108936</v>
      </c>
      <c r="G44" s="15">
        <v>149856</v>
      </c>
      <c r="H44" s="15">
        <v>310234</v>
      </c>
      <c r="I44" s="15">
        <v>0</v>
      </c>
      <c r="J44" s="15">
        <v>0</v>
      </c>
      <c r="K44" s="15">
        <v>56442</v>
      </c>
      <c r="L44" s="14" t="s">
        <v>75</v>
      </c>
      <c r="M44" s="16">
        <v>0</v>
      </c>
      <c r="N44" s="16">
        <v>0</v>
      </c>
      <c r="O44" s="16">
        <v>8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7">
        <f t="shared" si="0"/>
        <v>8</v>
      </c>
      <c r="V44" s="18">
        <f t="shared" si="1"/>
        <v>625468</v>
      </c>
    </row>
    <row r="45" spans="1:22" x14ac:dyDescent="0.25">
      <c r="A45" s="13" t="s">
        <v>30</v>
      </c>
      <c r="B45" s="13" t="s">
        <v>123</v>
      </c>
      <c r="C45" s="14" t="s">
        <v>124</v>
      </c>
      <c r="D45" s="14">
        <v>2020</v>
      </c>
      <c r="E45" s="14" t="s">
        <v>33</v>
      </c>
      <c r="F45" s="15">
        <v>0</v>
      </c>
      <c r="G45" s="15">
        <v>318444</v>
      </c>
      <c r="H45" s="15">
        <v>145000</v>
      </c>
      <c r="I45" s="15">
        <v>0</v>
      </c>
      <c r="J45" s="15">
        <v>0</v>
      </c>
      <c r="K45" s="15">
        <v>35295</v>
      </c>
      <c r="L45" s="14" t="s">
        <v>75</v>
      </c>
      <c r="M45" s="16">
        <v>0</v>
      </c>
      <c r="N45" s="16">
        <v>0</v>
      </c>
      <c r="O45" s="16">
        <v>17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7">
        <f t="shared" si="0"/>
        <v>17</v>
      </c>
      <c r="V45" s="18">
        <f t="shared" si="1"/>
        <v>498739</v>
      </c>
    </row>
    <row r="46" spans="1:22" x14ac:dyDescent="0.25">
      <c r="A46" s="13" t="s">
        <v>30</v>
      </c>
      <c r="B46" s="13" t="s">
        <v>125</v>
      </c>
      <c r="C46" s="14" t="s">
        <v>126</v>
      </c>
      <c r="D46" s="14">
        <v>2020</v>
      </c>
      <c r="E46" s="14" t="s">
        <v>33</v>
      </c>
      <c r="F46" s="15">
        <v>186265</v>
      </c>
      <c r="G46" s="15">
        <v>0</v>
      </c>
      <c r="H46" s="15">
        <v>99923</v>
      </c>
      <c r="I46" s="15">
        <v>0</v>
      </c>
      <c r="J46" s="15">
        <v>0</v>
      </c>
      <c r="K46" s="15">
        <v>17150</v>
      </c>
      <c r="L46" s="14" t="s">
        <v>34</v>
      </c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303338</v>
      </c>
    </row>
    <row r="47" spans="1:22" x14ac:dyDescent="0.25">
      <c r="A47" s="13" t="s">
        <v>127</v>
      </c>
      <c r="B47" s="13"/>
      <c r="C47" s="19" t="s">
        <v>128</v>
      </c>
      <c r="D47" s="20">
        <v>2020</v>
      </c>
      <c r="E47" s="14" t="s">
        <v>33</v>
      </c>
      <c r="F47" s="15">
        <f>2428569/3</f>
        <v>809523</v>
      </c>
      <c r="G47" s="15">
        <v>0</v>
      </c>
      <c r="H47" s="15">
        <f>464109/3</f>
        <v>154703</v>
      </c>
      <c r="I47" s="15">
        <f>356892/3</f>
        <v>118964</v>
      </c>
      <c r="J47" s="15">
        <v>0</v>
      </c>
      <c r="K47" s="15">
        <f>208521/3</f>
        <v>69507</v>
      </c>
      <c r="L47" s="14"/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1152697</v>
      </c>
    </row>
    <row r="48" spans="1:22" x14ac:dyDescent="0.25">
      <c r="A48" s="13"/>
      <c r="B48" s="13"/>
      <c r="C48" s="14"/>
      <c r="D48" s="14"/>
      <c r="E48" s="14"/>
      <c r="F48" s="15"/>
      <c r="G48" s="15"/>
      <c r="H48" s="15"/>
      <c r="I48" s="15"/>
      <c r="J48" s="15"/>
      <c r="K48" s="15"/>
      <c r="L48" s="14"/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0</v>
      </c>
    </row>
    <row r="49" spans="1:22" x14ac:dyDescent="0.25">
      <c r="A49" s="13"/>
      <c r="B49" s="13"/>
      <c r="C49" s="14"/>
      <c r="D49" s="14"/>
      <c r="E49" s="14"/>
      <c r="F49" s="15"/>
      <c r="G49" s="15"/>
      <c r="H49" s="15"/>
      <c r="I49" s="15"/>
      <c r="J49" s="15"/>
      <c r="K49" s="15"/>
      <c r="L49" s="14"/>
      <c r="M49" s="16"/>
      <c r="N49" s="16"/>
      <c r="O49" s="16"/>
      <c r="P49" s="16"/>
      <c r="Q49" s="16"/>
      <c r="R49" s="16"/>
      <c r="S49" s="16"/>
      <c r="T49" s="16"/>
      <c r="U49" s="17">
        <f t="shared" si="0"/>
        <v>0</v>
      </c>
      <c r="V49" s="18">
        <f t="shared" si="1"/>
        <v>0</v>
      </c>
    </row>
    <row r="50" spans="1:22" x14ac:dyDescent="0.25">
      <c r="A50" s="13"/>
      <c r="B50" s="13"/>
      <c r="C50" s="14"/>
      <c r="D50" s="14"/>
      <c r="E50" s="14"/>
      <c r="F50" s="15"/>
      <c r="G50" s="15"/>
      <c r="H50" s="15"/>
      <c r="I50" s="15"/>
      <c r="J50" s="15"/>
      <c r="K50" s="15"/>
      <c r="L50" s="14"/>
      <c r="M50" s="16"/>
      <c r="N50" s="16"/>
      <c r="O50" s="16"/>
      <c r="P50" s="16"/>
      <c r="Q50" s="16"/>
      <c r="R50" s="16"/>
      <c r="S50" s="16"/>
      <c r="T50" s="16"/>
      <c r="U50" s="17">
        <f t="shared" si="0"/>
        <v>0</v>
      </c>
      <c r="V50" s="18">
        <f t="shared" si="1"/>
        <v>0</v>
      </c>
    </row>
    <row r="51" spans="1:22" x14ac:dyDescent="0.25">
      <c r="A51" s="13"/>
      <c r="B51" s="13"/>
      <c r="C51" s="14"/>
      <c r="D51" s="14"/>
      <c r="E51" s="14"/>
      <c r="F51" s="15"/>
      <c r="G51" s="15"/>
      <c r="H51" s="15"/>
      <c r="I51" s="15"/>
      <c r="J51" s="15"/>
      <c r="K51" s="15"/>
      <c r="L51" s="14"/>
      <c r="M51" s="16"/>
      <c r="N51" s="16"/>
      <c r="O51" s="16"/>
      <c r="P51" s="16"/>
      <c r="Q51" s="16"/>
      <c r="R51" s="16"/>
      <c r="S51" s="16"/>
      <c r="T51" s="16"/>
      <c r="U51" s="17">
        <f t="shared" si="0"/>
        <v>0</v>
      </c>
      <c r="V51" s="18">
        <f t="shared" si="1"/>
        <v>0</v>
      </c>
    </row>
    <row r="52" spans="1:22" x14ac:dyDescent="0.25">
      <c r="A52" s="13"/>
      <c r="B52" s="13"/>
      <c r="C52" s="14"/>
      <c r="D52" s="14"/>
      <c r="E52" s="14"/>
      <c r="F52" s="15"/>
      <c r="G52" s="15"/>
      <c r="H52" s="15"/>
      <c r="I52" s="15"/>
      <c r="J52" s="15"/>
      <c r="K52" s="15"/>
      <c r="L52" s="14"/>
      <c r="M52" s="16"/>
      <c r="N52" s="16"/>
      <c r="O52" s="16"/>
      <c r="P52" s="16"/>
      <c r="Q52" s="16"/>
      <c r="R52" s="16"/>
      <c r="S52" s="16"/>
      <c r="T52" s="16"/>
      <c r="U52" s="17">
        <f t="shared" si="0"/>
        <v>0</v>
      </c>
      <c r="V52" s="18">
        <f t="shared" si="1"/>
        <v>0</v>
      </c>
    </row>
    <row r="53" spans="1:22" x14ac:dyDescent="0.25">
      <c r="A53" s="13"/>
      <c r="B53" s="13"/>
      <c r="C53" s="14"/>
      <c r="D53" s="14"/>
      <c r="E53" s="14"/>
      <c r="F53" s="15"/>
      <c r="G53" s="15"/>
      <c r="H53" s="15"/>
      <c r="I53" s="15"/>
      <c r="J53" s="15"/>
      <c r="K53" s="15"/>
      <c r="L53" s="14"/>
      <c r="M53" s="16"/>
      <c r="N53" s="16"/>
      <c r="O53" s="16"/>
      <c r="P53" s="16"/>
      <c r="Q53" s="16"/>
      <c r="R53" s="16"/>
      <c r="S53" s="16"/>
      <c r="T53" s="16"/>
      <c r="U53" s="17">
        <f t="shared" si="0"/>
        <v>0</v>
      </c>
      <c r="V53" s="18">
        <f t="shared" si="1"/>
        <v>0</v>
      </c>
    </row>
    <row r="54" spans="1:22" x14ac:dyDescent="0.25">
      <c r="A54" s="13"/>
      <c r="B54" s="13"/>
      <c r="C54" s="14"/>
      <c r="D54" s="14"/>
      <c r="E54" s="14"/>
      <c r="F54" s="15"/>
      <c r="G54" s="15"/>
      <c r="H54" s="15"/>
      <c r="I54" s="15"/>
      <c r="J54" s="15"/>
      <c r="K54" s="15"/>
      <c r="L54" s="14"/>
      <c r="M54" s="16"/>
      <c r="N54" s="16"/>
      <c r="O54" s="16"/>
      <c r="P54" s="16"/>
      <c r="Q54" s="16"/>
      <c r="R54" s="16"/>
      <c r="S54" s="16"/>
      <c r="T54" s="16"/>
      <c r="U54" s="17">
        <f t="shared" si="0"/>
        <v>0</v>
      </c>
      <c r="V54" s="18">
        <f t="shared" si="1"/>
        <v>0</v>
      </c>
    </row>
    <row r="55" spans="1:22" x14ac:dyDescent="0.25">
      <c r="A55" s="13"/>
      <c r="B55" s="13"/>
      <c r="C55" s="14"/>
      <c r="D55" s="14"/>
      <c r="E55" s="14"/>
      <c r="F55" s="15"/>
      <c r="G55" s="15"/>
      <c r="H55" s="15"/>
      <c r="I55" s="15"/>
      <c r="J55" s="15"/>
      <c r="K55" s="15"/>
      <c r="L55" s="14"/>
      <c r="M55" s="16"/>
      <c r="N55" s="16"/>
      <c r="O55" s="16"/>
      <c r="P55" s="16"/>
      <c r="Q55" s="16"/>
      <c r="R55" s="16"/>
      <c r="S55" s="16"/>
      <c r="T55" s="16"/>
      <c r="U55" s="17">
        <f t="shared" si="0"/>
        <v>0</v>
      </c>
      <c r="V55" s="18">
        <f t="shared" si="1"/>
        <v>0</v>
      </c>
    </row>
    <row r="56" spans="1:22" x14ac:dyDescent="0.25">
      <c r="A56" s="13"/>
      <c r="B56" s="13"/>
      <c r="C56" s="14"/>
      <c r="D56" s="14"/>
      <c r="E56" s="14"/>
      <c r="F56" s="15"/>
      <c r="G56" s="15"/>
      <c r="H56" s="15"/>
      <c r="I56" s="15"/>
      <c r="J56" s="15"/>
      <c r="K56" s="15"/>
      <c r="L56" s="14"/>
      <c r="M56" s="16"/>
      <c r="N56" s="16"/>
      <c r="O56" s="16"/>
      <c r="P56" s="16"/>
      <c r="Q56" s="16"/>
      <c r="R56" s="16"/>
      <c r="S56" s="16"/>
      <c r="T56" s="16"/>
      <c r="U56" s="17">
        <f t="shared" si="0"/>
        <v>0</v>
      </c>
      <c r="V56" s="18">
        <f t="shared" si="1"/>
        <v>0</v>
      </c>
    </row>
  </sheetData>
  <autoFilter ref="A6:V6" xr:uid="{A9D1F57F-9F64-414F-90B4-AA828B8B1CB6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56">
    <cfRule type="cellIs" dxfId="4" priority="4" operator="lessThan">
      <formula>0</formula>
    </cfRule>
  </conditionalFormatting>
  <conditionalFormatting sqref="V7:V56">
    <cfRule type="expression" dxfId="3" priority="5">
      <formula>$V$7&lt;0</formula>
    </cfRule>
  </conditionalFormatting>
  <conditionalFormatting sqref="D7:D46 D48:D56">
    <cfRule type="expression" dxfId="2" priority="3">
      <formula>OR($D7&gt;2020,AND($D7&lt;2020,$D7&lt;&gt;""))</formula>
    </cfRule>
  </conditionalFormatting>
  <conditionalFormatting sqref="D47">
    <cfRule type="expression" dxfId="1" priority="1">
      <formula>OR($D47&gt;2020,AND($D47&lt;2020,$D47&lt;&gt;""))</formula>
    </cfRule>
  </conditionalFormatting>
  <conditionalFormatting sqref="C7:C46 C48:C56">
    <cfRule type="expression" dxfId="0" priority="6">
      <formula>(#REF!&gt;1)</formula>
    </cfRule>
  </conditionalFormatting>
  <dataValidations count="4">
    <dataValidation type="list" allowBlank="1" showInputMessage="1" showErrorMessage="1" sqref="E7:E56" xr:uid="{2B527A14-B658-4852-B306-7788F1BAA8A1}">
      <formula1>"PH, TH, Joint TH &amp; PH-RRH, HMIS, SSO, TRA, PRA, SRA, S+C/SRO"</formula1>
    </dataValidation>
    <dataValidation type="list" allowBlank="1" showInputMessage="1" showErrorMessage="1" sqref="L7:L56" xr:uid="{E47F6B0A-9669-4C1F-81D9-D36FE7272213}">
      <formula1>"N/A, FMR, Actual Rent"</formula1>
    </dataValidation>
    <dataValidation allowBlank="1" showErrorMessage="1" sqref="A6:V6" xr:uid="{5C21A545-E8DC-49C4-9CAF-049F5CF90F9F}"/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47" xr:uid="{8EAB017F-B90F-457C-9FF3-60766A1EE2F0}">
      <formula1>(SUM($F47:$J47))*0.1</formula1>
    </dataValidation>
  </dataValidations>
  <pageMargins left="0.5" right="0.5" top="0.25" bottom="0.4" header="0.2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2019 GIW</vt:lpstr>
      <vt:lpstr>'FY 2019 GIW'!Print_Area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cp:lastPrinted>2019-03-12T18:37:34Z</cp:lastPrinted>
  <dcterms:created xsi:type="dcterms:W3CDTF">2019-03-04T18:43:15Z</dcterms:created>
  <dcterms:modified xsi:type="dcterms:W3CDTF">2019-05-13T19:52:52Z</dcterms:modified>
</cp:coreProperties>
</file>