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  <sheet name="Sheet1" sheetId="2" r:id="rId2"/>
  </sheets>
  <definedNames>
    <definedName name="_xlnm._FilterDatabase" localSheetId="0" hidden="1">'FY 2018 GIW'!$A$6:$V$6</definedName>
    <definedName name="_xlnm.Print_Area" localSheetId="0">'FY 2018 GIW'!$A$1:$V$26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U22" i="1" l="1"/>
  <c r="C55" i="2" l="1"/>
  <c r="I53" i="2"/>
  <c r="I51" i="2"/>
  <c r="I49" i="2"/>
  <c r="I47" i="2"/>
  <c r="I45" i="2"/>
  <c r="I43" i="2"/>
  <c r="I41" i="2"/>
  <c r="I39" i="2"/>
  <c r="I55" i="2" s="1"/>
  <c r="C30" i="2"/>
  <c r="I28" i="2"/>
  <c r="I26" i="2"/>
  <c r="I24" i="2"/>
  <c r="I22" i="2"/>
  <c r="I20" i="2"/>
  <c r="I18" i="2"/>
  <c r="I16" i="2"/>
  <c r="I14" i="2"/>
  <c r="I30" i="2" s="1"/>
  <c r="C7" i="2" s="1"/>
  <c r="V20" i="1" l="1"/>
  <c r="V26" i="1" l="1"/>
  <c r="V25" i="1"/>
  <c r="V24" i="1"/>
  <c r="V23" i="1"/>
  <c r="V22" i="1"/>
  <c r="V21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H3" i="1" l="1"/>
</calcChain>
</file>

<file path=xl/sharedStrings.xml><?xml version="1.0" encoding="utf-8"?>
<sst xmlns="http://schemas.openxmlformats.org/spreadsheetml/2006/main" count="222" uniqueCount="107">
  <si>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</si>
  <si>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</si>
  <si>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</si>
  <si>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</si>
  <si>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</si>
  <si>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</si>
  <si>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</si>
  <si>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</si>
  <si>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</si>
  <si>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</si>
  <si>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</si>
  <si>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</si>
  <si>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</si>
  <si>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</si>
  <si>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</si>
  <si>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</si>
  <si>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</si>
  <si>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</si>
  <si>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</si>
  <si>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</si>
  <si>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</si>
  <si>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</si>
  <si>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</si>
  <si>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</si>
  <si>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</si>
  <si>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</si>
  <si>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</si>
  <si>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</si>
  <si>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</si>
  <si>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</si>
  <si>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</si>
  <si>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</si>
  <si>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</si>
  <si>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</si>
  <si>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FMR</t>
  </si>
  <si>
    <t>San Francisco</t>
  </si>
  <si>
    <t>CORA</t>
  </si>
  <si>
    <t>Casa de Sor Juana Ines</t>
  </si>
  <si>
    <t>CA0255L9T121710</t>
  </si>
  <si>
    <t>CA-512</t>
  </si>
  <si>
    <t>Daly City/San Mateo County CoC</t>
  </si>
  <si>
    <t>San Mateo County Human Services Agency</t>
  </si>
  <si>
    <t>LifeMoves</t>
  </si>
  <si>
    <t>Family Crossroads 2017</t>
  </si>
  <si>
    <t>CA0256L9T121709</t>
  </si>
  <si>
    <t>First Step for Families 2017</t>
  </si>
  <si>
    <t>CA0257L9T121709</t>
  </si>
  <si>
    <t>Redwood Family House 2017</t>
  </si>
  <si>
    <t>CA0261L9T121710</t>
  </si>
  <si>
    <t>Mental Health Association of San Mateo County</t>
  </si>
  <si>
    <t>SAYAT</t>
  </si>
  <si>
    <t>CA0264L9T121710</t>
  </si>
  <si>
    <t>Housing Authority of the County of San Mateo</t>
  </si>
  <si>
    <t>Shelter Plus Care Sponsor Based (SP2)</t>
  </si>
  <si>
    <t>CA0265L9T121710</t>
  </si>
  <si>
    <t>Shelter Plus Care Tenant Based (SP10 Supportive Services)</t>
  </si>
  <si>
    <t>CA0266L9T121710</t>
  </si>
  <si>
    <t>SHP Scattered Site</t>
  </si>
  <si>
    <t>CA0267L9T121710</t>
  </si>
  <si>
    <t>Spring Street Transitional Housing</t>
  </si>
  <si>
    <t>CA0269L9T121710</t>
  </si>
  <si>
    <t>Shelter Plus Care Belmont Apartments</t>
  </si>
  <si>
    <t>CA0764L9T121709</t>
  </si>
  <si>
    <t>Vendome 2017</t>
  </si>
  <si>
    <t>CA0903L9T121708</t>
  </si>
  <si>
    <t>Housing Plus - South (SP13)</t>
  </si>
  <si>
    <t>CA0968L9T121702</t>
  </si>
  <si>
    <t>Shelter Plus Care SP14</t>
  </si>
  <si>
    <t>CA1181L9T121702</t>
  </si>
  <si>
    <t>SAFE (Savings &amp; Financial Education) 2017</t>
  </si>
  <si>
    <t>CA1284L9T121703</t>
  </si>
  <si>
    <t>Permanent Supportive Housing (SP16 Expansion)</t>
  </si>
  <si>
    <t>CA1312L9T121703</t>
  </si>
  <si>
    <t>Rapid Re-housing 2017</t>
  </si>
  <si>
    <t>CA1313L9T121703</t>
  </si>
  <si>
    <t>San Mateo County HMIS Project 2017</t>
  </si>
  <si>
    <t>Permanent Supportive Housing (SP17)</t>
  </si>
  <si>
    <t>CA1477L9T121701</t>
  </si>
  <si>
    <t>Permanent Supportive housing (SP18)</t>
  </si>
  <si>
    <t>CA1564L9T121701</t>
  </si>
  <si>
    <t>CA1401L9T121702</t>
  </si>
  <si>
    <t>CA1283L9T121601</t>
  </si>
  <si>
    <t>COUNTY OF SAN MATEO HSG AUTH</t>
  </si>
  <si>
    <t>Shelter Plus Care Sponsor Based (SP15)</t>
  </si>
  <si>
    <t>Rental Assistance Worksheet</t>
  </si>
  <si>
    <t xml:space="preserve">Please click on the link provided below to obtain 2017 FMR amounts.  </t>
  </si>
  <si>
    <t>2017 FMRs</t>
  </si>
  <si>
    <t>Project Name:</t>
  </si>
  <si>
    <t>Project Number:</t>
  </si>
  <si>
    <t>Rental Assistance:</t>
  </si>
  <si>
    <t>County/FMR Area:</t>
  </si>
  <si>
    <t>Size of Units</t>
  </si>
  <si>
    <t># of Units</t>
  </si>
  <si>
    <t>FMR/Actual Rent</t>
  </si>
  <si>
    <t># of Months</t>
  </si>
  <si>
    <t>Total Budget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</si>
  <si>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</si>
  <si>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</si>
  <si>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</si>
  <si>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</si>
  <si>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</si>
  <si>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</si>
  <si>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</si>
  <si>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</si>
  <si>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</si>
  <si>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6+ Bedrooms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</si>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</sst>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Fill="0"/>
  </cellStyleXfs>
  <cellXfs count="8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10" fillId="0" borderId="0" xfId="3" applyFont="1" applyAlignment="1" applyProtection="1">
      <alignment horizontal="center" vertical="center" wrapText="1"/>
    </xf>
    <xf numFmtId="0" fontId="9" fillId="0" borderId="0" xfId="3" applyFont="1" applyAlignment="1" applyProtection="1">
      <alignment horizontal="left" vertical="center"/>
    </xf>
    <xf numFmtId="0" fontId="8" fillId="7" borderId="13" xfId="2" applyFill="1" applyBorder="1" applyAlignment="1" applyProtection="1">
      <alignment horizontal="center" vertical="center"/>
    </xf>
    <xf numFmtId="0" fontId="12" fillId="7" borderId="14" xfId="3" applyFont="1" applyFill="1" applyBorder="1" applyAlignment="1" applyProtection="1">
      <alignment horizontal="center" vertical="center"/>
    </xf>
    <xf numFmtId="164" fontId="12" fillId="0" borderId="14" xfId="3" applyNumberFormat="1" applyFont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9" fillId="8" borderId="0" xfId="3" applyFont="1" applyFill="1" applyBorder="1" applyAlignment="1" applyProtection="1">
      <alignment horizontal="center" vertical="center"/>
    </xf>
    <xf numFmtId="0" fontId="9" fillId="8" borderId="0" xfId="3" applyFont="1" applyFill="1" applyAlignment="1" applyProtection="1">
      <alignment horizontal="center" vertical="center"/>
    </xf>
    <xf numFmtId="0" fontId="9" fillId="0" borderId="0" xfId="3" applyAlignment="1" applyProtection="1">
      <alignment horizontal="center" vertical="center"/>
    </xf>
    <xf numFmtId="0" fontId="9" fillId="8" borderId="0" xfId="3" applyFill="1" applyAlignment="1" applyProtection="1">
      <alignment horizontal="center" vertical="center"/>
    </xf>
    <xf numFmtId="0" fontId="12" fillId="9" borderId="0" xfId="3" applyFont="1" applyFill="1" applyBorder="1" applyAlignment="1" applyProtection="1">
      <alignment horizontal="center" vertical="center"/>
    </xf>
    <xf numFmtId="0" fontId="12" fillId="8" borderId="0" xfId="3" applyFont="1" applyFill="1" applyBorder="1" applyAlignment="1" applyProtection="1">
      <alignment horizontal="center" vertical="center"/>
    </xf>
    <xf numFmtId="0" fontId="9" fillId="9" borderId="0" xfId="3" applyFont="1" applyFill="1" applyAlignment="1" applyProtection="1">
      <alignment horizontal="center" vertical="center"/>
    </xf>
    <xf numFmtId="0" fontId="9" fillId="0" borderId="0" xfId="3" applyBorder="1" applyAlignment="1" applyProtection="1">
      <alignment vertical="center"/>
    </xf>
    <xf numFmtId="0" fontId="9" fillId="9" borderId="0" xfId="3" applyFill="1" applyAlignment="1" applyProtection="1">
      <alignment horizontal="center" vertical="center"/>
    </xf>
    <xf numFmtId="0" fontId="9" fillId="0" borderId="1" xfId="3" applyFont="1" applyBorder="1" applyAlignment="1" applyProtection="1">
      <alignment vertical="center"/>
      <protection locked="0"/>
    </xf>
    <xf numFmtId="164" fontId="9" fillId="0" borderId="1" xfId="3" applyNumberFormat="1" applyFont="1" applyBorder="1" applyAlignment="1" applyProtection="1">
      <alignment vertical="center"/>
      <protection locked="0"/>
    </xf>
    <xf numFmtId="0" fontId="9" fillId="0" borderId="1" xfId="3" applyFont="1" applyBorder="1" applyAlignment="1" applyProtection="1">
      <alignment horizontal="center" vertical="center"/>
    </xf>
    <xf numFmtId="164" fontId="9" fillId="0" borderId="1" xfId="3" applyNumberFormat="1" applyFont="1" applyBorder="1" applyAlignment="1" applyProtection="1">
      <alignment vertical="center"/>
    </xf>
    <xf numFmtId="0" fontId="9" fillId="9" borderId="0" xfId="3" applyFont="1" applyFill="1" applyBorder="1" applyAlignment="1" applyProtection="1">
      <alignment horizontal="center" vertical="center"/>
    </xf>
    <xf numFmtId="0" fontId="12" fillId="0" borderId="0" xfId="3" applyFont="1" applyAlignment="1" applyProtection="1">
      <alignment vertical="center"/>
    </xf>
    <xf numFmtId="0" fontId="12" fillId="0" borderId="14" xfId="3" applyFont="1" applyBorder="1" applyAlignment="1" applyProtection="1">
      <alignment vertical="center"/>
    </xf>
    <xf numFmtId="0" fontId="9" fillId="9" borderId="0" xfId="3" applyFont="1" applyFill="1" applyAlignment="1" applyProtection="1">
      <alignment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15" xfId="3" applyFont="1" applyBorder="1" applyAlignment="1" applyProtection="1">
      <alignment horizontal="left" vertical="center"/>
    </xf>
    <xf numFmtId="0" fontId="9" fillId="0" borderId="16" xfId="3" applyFont="1" applyBorder="1" applyAlignment="1" applyProtection="1">
      <alignment horizontal="left" vertical="center"/>
    </xf>
    <xf numFmtId="0" fontId="9" fillId="0" borderId="17" xfId="3" applyFont="1" applyBorder="1" applyAlignment="1" applyProtection="1">
      <alignment horizontal="left" vertical="center"/>
    </xf>
    <xf numFmtId="0" fontId="10" fillId="0" borderId="0" xfId="3" applyFont="1" applyAlignment="1" applyProtection="1">
      <alignment horizontal="center" vertical="center" wrapText="1"/>
    </xf>
    <xf numFmtId="0" fontId="11" fillId="0" borderId="0" xfId="3" applyFont="1" applyAlignment="1" applyProtection="1">
      <alignment horizontal="center" vertical="center"/>
    </xf>
    <xf numFmtId="0" fontId="9" fillId="0" borderId="15" xfId="3" applyFont="1" applyBorder="1" applyAlignment="1" applyProtection="1">
      <alignment horizontal="left" vertical="center"/>
      <protection locked="0"/>
    </xf>
    <xf numFmtId="0" fontId="9" fillId="0" borderId="16" xfId="3" applyFont="1" applyBorder="1" applyAlignment="1" applyProtection="1">
      <alignment horizontal="left" vertical="center"/>
      <protection locked="0"/>
    </xf>
    <xf numFmtId="0" fontId="9" fillId="0" borderId="17" xfId="3" applyFont="1" applyBorder="1" applyAlignment="1" applyProtection="1">
      <alignment horizontal="left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7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uduser.gov/portal/datasets/fmr/fmrs/FY2017_code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63" t="s">
        <v>35</v>
      </c>
      <c r="C1" s="63"/>
      <c r="D1" s="63"/>
      <c r="E1" s="64" t="s">
        <v>13</v>
      </c>
      <c r="F1" s="65"/>
      <c r="G1" s="66"/>
      <c r="H1" s="60" t="s">
        <v>41</v>
      </c>
      <c r="I1" s="61"/>
      <c r="J1" s="62"/>
    </row>
    <row r="2" spans="1:22" ht="35.25" customHeight="1" x14ac:dyDescent="0.35">
      <c r="A2" s="18" t="s">
        <v>11</v>
      </c>
      <c r="B2" s="63" t="s">
        <v>39</v>
      </c>
      <c r="C2" s="63"/>
      <c r="D2" s="63"/>
      <c r="E2" s="70"/>
      <c r="F2" s="71"/>
      <c r="G2" s="71"/>
      <c r="H2" s="71"/>
      <c r="I2" s="71"/>
      <c r="J2" s="72"/>
    </row>
    <row r="3" spans="1:22" ht="35.25" customHeight="1" x14ac:dyDescent="0.35">
      <c r="A3" s="19" t="s">
        <v>12</v>
      </c>
      <c r="B3" s="63" t="s">
        <v>40</v>
      </c>
      <c r="C3" s="63"/>
      <c r="D3" s="63"/>
      <c r="E3" s="67" t="s">
        <v>28</v>
      </c>
      <c r="F3" s="68"/>
      <c r="G3" s="69"/>
      <c r="H3" s="55">
        <f ca="1">SUM(OFFSET(V6,1,0,500,1))</f>
        <v>11566932</v>
      </c>
      <c r="I3" s="56"/>
      <c r="J3" s="57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54" t="s">
        <v>26</v>
      </c>
      <c r="B5" s="58"/>
      <c r="C5" s="58"/>
      <c r="D5" s="58"/>
      <c r="E5" s="59"/>
      <c r="F5" s="53" t="s">
        <v>23</v>
      </c>
      <c r="G5" s="53"/>
      <c r="H5" s="53"/>
      <c r="I5" s="53"/>
      <c r="J5" s="53"/>
      <c r="K5" s="53"/>
      <c r="L5" s="53" t="s">
        <v>25</v>
      </c>
      <c r="M5" s="53"/>
      <c r="N5" s="53"/>
      <c r="O5" s="53"/>
      <c r="P5" s="53"/>
      <c r="Q5" s="53"/>
      <c r="R5" s="53"/>
      <c r="S5" s="53"/>
      <c r="T5" s="53"/>
      <c r="U5" s="54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38</v>
      </c>
      <c r="D7" s="4">
        <v>2019</v>
      </c>
      <c r="E7" s="4" t="s">
        <v>33</v>
      </c>
      <c r="F7" s="16">
        <v>159400</v>
      </c>
      <c r="G7" s="16">
        <v>0</v>
      </c>
      <c r="H7" s="16">
        <v>50867</v>
      </c>
      <c r="I7" s="16">
        <v>4376</v>
      </c>
      <c r="J7" s="16">
        <v>0</v>
      </c>
      <c r="K7" s="16">
        <v>15025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6" si="0">SUM(F7:K7)</f>
        <v>229668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>
        <v>2019</v>
      </c>
      <c r="E8" s="4" t="s">
        <v>33</v>
      </c>
      <c r="F8" s="16">
        <v>0</v>
      </c>
      <c r="G8" s="16">
        <v>0</v>
      </c>
      <c r="H8" s="16">
        <v>60000</v>
      </c>
      <c r="I8" s="16">
        <v>65000</v>
      </c>
      <c r="J8" s="16">
        <v>0</v>
      </c>
      <c r="K8" s="16">
        <v>8750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133750</v>
      </c>
    </row>
    <row r="9" spans="1:22" customFormat="1" x14ac:dyDescent="0.35">
      <c r="A9" s="3" t="s">
        <v>42</v>
      </c>
      <c r="B9" s="3" t="s">
        <v>45</v>
      </c>
      <c r="C9" s="4" t="s">
        <v>46</v>
      </c>
      <c r="D9" s="4">
        <v>2019</v>
      </c>
      <c r="E9" s="4" t="s">
        <v>33</v>
      </c>
      <c r="F9" s="16">
        <v>0</v>
      </c>
      <c r="G9" s="16">
        <v>0</v>
      </c>
      <c r="H9" s="16">
        <v>173163</v>
      </c>
      <c r="I9" s="16">
        <v>238965</v>
      </c>
      <c r="J9" s="16">
        <v>0</v>
      </c>
      <c r="K9" s="16">
        <v>17316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429444</v>
      </c>
    </row>
    <row r="10" spans="1:22" customFormat="1" x14ac:dyDescent="0.35">
      <c r="A10" s="3" t="s">
        <v>42</v>
      </c>
      <c r="B10" s="3" t="s">
        <v>47</v>
      </c>
      <c r="C10" s="4" t="s">
        <v>48</v>
      </c>
      <c r="D10" s="4">
        <v>2019</v>
      </c>
      <c r="E10" s="4" t="s">
        <v>33</v>
      </c>
      <c r="F10" s="16">
        <v>0</v>
      </c>
      <c r="G10" s="16">
        <v>0</v>
      </c>
      <c r="H10" s="16">
        <v>80000</v>
      </c>
      <c r="I10" s="16">
        <v>45000</v>
      </c>
      <c r="J10" s="16">
        <v>0</v>
      </c>
      <c r="K10" s="16">
        <v>8750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133750</v>
      </c>
    </row>
    <row r="11" spans="1:22" customFormat="1" x14ac:dyDescent="0.35">
      <c r="A11" s="3" t="s">
        <v>49</v>
      </c>
      <c r="B11" s="3" t="s">
        <v>50</v>
      </c>
      <c r="C11" s="4" t="s">
        <v>51</v>
      </c>
      <c r="D11" s="4">
        <v>2019</v>
      </c>
      <c r="E11" s="4" t="s">
        <v>30</v>
      </c>
      <c r="F11" s="16">
        <v>0</v>
      </c>
      <c r="G11" s="16">
        <v>0</v>
      </c>
      <c r="H11" s="16">
        <v>69782</v>
      </c>
      <c r="I11" s="16">
        <v>0</v>
      </c>
      <c r="J11" s="16">
        <v>0</v>
      </c>
      <c r="K11" s="16">
        <v>4884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74666</v>
      </c>
    </row>
    <row r="12" spans="1:22" customFormat="1" x14ac:dyDescent="0.35">
      <c r="A12" s="3" t="s">
        <v>52</v>
      </c>
      <c r="B12" s="3" t="s">
        <v>53</v>
      </c>
      <c r="C12" s="4" t="s">
        <v>54</v>
      </c>
      <c r="D12" s="4">
        <v>2019</v>
      </c>
      <c r="E12" s="4" t="s">
        <v>30</v>
      </c>
      <c r="F12" s="16">
        <v>0</v>
      </c>
      <c r="G12" s="16">
        <v>1434504</v>
      </c>
      <c r="H12" s="16">
        <v>0</v>
      </c>
      <c r="I12" s="16">
        <v>0</v>
      </c>
      <c r="J12" s="16">
        <v>0</v>
      </c>
      <c r="K12" s="16">
        <v>60054</v>
      </c>
      <c r="L12" s="4" t="s">
        <v>31</v>
      </c>
      <c r="M12" s="17">
        <v>0</v>
      </c>
      <c r="N12" s="17">
        <v>0</v>
      </c>
      <c r="O12" s="17">
        <v>49</v>
      </c>
      <c r="P12" s="17">
        <v>7</v>
      </c>
      <c r="Q12" s="17">
        <v>1</v>
      </c>
      <c r="R12" s="17">
        <v>0</v>
      </c>
      <c r="S12" s="17">
        <v>0</v>
      </c>
      <c r="T12" s="17">
        <v>0</v>
      </c>
      <c r="U12" s="1">
        <v>57</v>
      </c>
      <c r="V12" s="2">
        <f t="shared" si="0"/>
        <v>1494558</v>
      </c>
    </row>
    <row r="13" spans="1:22" s="52" customFormat="1" x14ac:dyDescent="0.35">
      <c r="A13" s="47" t="s">
        <v>52</v>
      </c>
      <c r="B13" s="47" t="s">
        <v>55</v>
      </c>
      <c r="C13" s="48" t="s">
        <v>56</v>
      </c>
      <c r="D13" s="48">
        <v>2019</v>
      </c>
      <c r="E13" s="48" t="s">
        <v>30</v>
      </c>
      <c r="F13" s="49">
        <v>0</v>
      </c>
      <c r="G13" s="49">
        <v>2800068</v>
      </c>
      <c r="H13" s="49">
        <v>69535</v>
      </c>
      <c r="I13" s="49">
        <v>0</v>
      </c>
      <c r="J13" s="49">
        <v>0</v>
      </c>
      <c r="K13" s="49">
        <v>121425</v>
      </c>
      <c r="L13" s="48" t="s">
        <v>34</v>
      </c>
      <c r="M13" s="50"/>
      <c r="N13" s="50"/>
      <c r="O13" s="50">
        <v>79</v>
      </c>
      <c r="P13" s="50">
        <v>9</v>
      </c>
      <c r="Q13" s="50">
        <v>4</v>
      </c>
      <c r="R13" s="50"/>
      <c r="S13" s="50"/>
      <c r="T13" s="50"/>
      <c r="U13" s="51">
        <f>SUM(M13:T13)</f>
        <v>92</v>
      </c>
      <c r="V13" s="2">
        <f t="shared" si="0"/>
        <v>2991028</v>
      </c>
    </row>
    <row r="14" spans="1:22" customFormat="1" x14ac:dyDescent="0.35">
      <c r="A14" s="3" t="s">
        <v>52</v>
      </c>
      <c r="B14" s="3" t="s">
        <v>57</v>
      </c>
      <c r="C14" s="4" t="s">
        <v>58</v>
      </c>
      <c r="D14" s="4">
        <v>2019</v>
      </c>
      <c r="E14" s="4" t="s">
        <v>30</v>
      </c>
      <c r="F14" s="16">
        <v>0</v>
      </c>
      <c r="G14" s="16">
        <v>983688</v>
      </c>
      <c r="H14" s="16">
        <v>99049</v>
      </c>
      <c r="I14" s="16">
        <v>0</v>
      </c>
      <c r="J14" s="16">
        <v>0</v>
      </c>
      <c r="K14" s="16">
        <v>47574</v>
      </c>
      <c r="L14" s="4" t="s">
        <v>34</v>
      </c>
      <c r="M14" s="17">
        <v>0</v>
      </c>
      <c r="N14" s="17">
        <v>0</v>
      </c>
      <c r="O14" s="17">
        <v>34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v>34</v>
      </c>
      <c r="V14" s="2">
        <f t="shared" si="0"/>
        <v>1130311</v>
      </c>
    </row>
    <row r="15" spans="1:22" customFormat="1" x14ac:dyDescent="0.35">
      <c r="A15" s="3" t="s">
        <v>49</v>
      </c>
      <c r="B15" s="3" t="s">
        <v>59</v>
      </c>
      <c r="C15" s="4" t="s">
        <v>60</v>
      </c>
      <c r="D15" s="4">
        <v>2019</v>
      </c>
      <c r="E15" s="4" t="s">
        <v>33</v>
      </c>
      <c r="F15" s="16">
        <v>0</v>
      </c>
      <c r="G15" s="16">
        <v>0</v>
      </c>
      <c r="H15" s="16">
        <v>28259</v>
      </c>
      <c r="I15" s="16">
        <v>9389</v>
      </c>
      <c r="J15" s="16">
        <v>0</v>
      </c>
      <c r="K15" s="16">
        <v>2635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40283</v>
      </c>
    </row>
    <row r="16" spans="1:22" customFormat="1" x14ac:dyDescent="0.35">
      <c r="A16" s="3" t="s">
        <v>52</v>
      </c>
      <c r="B16" s="3" t="s">
        <v>61</v>
      </c>
      <c r="C16" s="4" t="s">
        <v>62</v>
      </c>
      <c r="D16" s="4">
        <v>2019</v>
      </c>
      <c r="E16" s="4" t="s">
        <v>30</v>
      </c>
      <c r="F16" s="16">
        <v>0</v>
      </c>
      <c r="G16" s="16">
        <v>252780</v>
      </c>
      <c r="H16" s="16">
        <v>0</v>
      </c>
      <c r="I16" s="16">
        <v>0</v>
      </c>
      <c r="J16" s="16">
        <v>0</v>
      </c>
      <c r="K16" s="16">
        <v>10099</v>
      </c>
      <c r="L16" s="4" t="s">
        <v>34</v>
      </c>
      <c r="M16" s="17">
        <v>0</v>
      </c>
      <c r="N16" s="17">
        <v>11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11</v>
      </c>
      <c r="V16" s="2">
        <f t="shared" si="0"/>
        <v>262879</v>
      </c>
    </row>
    <row r="17" spans="1:22" customFormat="1" x14ac:dyDescent="0.35">
      <c r="A17" s="3" t="s">
        <v>42</v>
      </c>
      <c r="B17" s="3" t="s">
        <v>63</v>
      </c>
      <c r="C17" s="4" t="s">
        <v>64</v>
      </c>
      <c r="D17" s="4">
        <v>2019</v>
      </c>
      <c r="E17" s="4" t="s">
        <v>30</v>
      </c>
      <c r="F17" s="16">
        <v>0</v>
      </c>
      <c r="G17" s="16">
        <v>0</v>
      </c>
      <c r="H17" s="16">
        <v>35373</v>
      </c>
      <c r="I17" s="16">
        <v>191626</v>
      </c>
      <c r="J17" s="16">
        <v>0</v>
      </c>
      <c r="K17" s="16">
        <v>10713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237712</v>
      </c>
    </row>
    <row r="18" spans="1:22" customFormat="1" x14ac:dyDescent="0.35">
      <c r="A18" s="3" t="s">
        <v>52</v>
      </c>
      <c r="B18" s="3" t="s">
        <v>65</v>
      </c>
      <c r="C18" s="4" t="s">
        <v>66</v>
      </c>
      <c r="D18" s="4">
        <v>2019</v>
      </c>
      <c r="E18" s="4" t="s">
        <v>30</v>
      </c>
      <c r="F18" s="16">
        <v>0</v>
      </c>
      <c r="G18" s="16">
        <v>86796</v>
      </c>
      <c r="H18" s="16">
        <v>0</v>
      </c>
      <c r="I18" s="16">
        <v>0</v>
      </c>
      <c r="J18" s="16">
        <v>0</v>
      </c>
      <c r="K18" s="16">
        <v>4571</v>
      </c>
      <c r="L18" s="4" t="s">
        <v>34</v>
      </c>
      <c r="M18" s="17">
        <v>0</v>
      </c>
      <c r="N18" s="17">
        <v>0</v>
      </c>
      <c r="O18" s="17">
        <v>3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3</v>
      </c>
      <c r="V18" s="2">
        <f t="shared" si="0"/>
        <v>91367</v>
      </c>
    </row>
    <row r="19" spans="1:22" customFormat="1" x14ac:dyDescent="0.35">
      <c r="A19" s="3" t="s">
        <v>52</v>
      </c>
      <c r="B19" s="3" t="s">
        <v>67</v>
      </c>
      <c r="C19" s="4" t="s">
        <v>68</v>
      </c>
      <c r="D19" s="4">
        <v>2019</v>
      </c>
      <c r="E19" s="4" t="s">
        <v>30</v>
      </c>
      <c r="F19" s="16">
        <v>0</v>
      </c>
      <c r="G19" s="16">
        <v>80844</v>
      </c>
      <c r="H19" s="16">
        <v>0</v>
      </c>
      <c r="I19" s="16">
        <v>0</v>
      </c>
      <c r="J19" s="16">
        <v>0</v>
      </c>
      <c r="K19" s="16">
        <v>3597</v>
      </c>
      <c r="L19" s="4" t="s">
        <v>34</v>
      </c>
      <c r="M19" s="17">
        <v>0</v>
      </c>
      <c r="N19" s="17">
        <v>1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3</v>
      </c>
      <c r="V19" s="2">
        <f t="shared" si="0"/>
        <v>84441</v>
      </c>
    </row>
    <row r="20" spans="1:22" s="52" customFormat="1" x14ac:dyDescent="0.35">
      <c r="A20" s="47" t="s">
        <v>82</v>
      </c>
      <c r="B20" s="47" t="s">
        <v>83</v>
      </c>
      <c r="C20" s="48" t="s">
        <v>81</v>
      </c>
      <c r="D20" s="48">
        <v>2019</v>
      </c>
      <c r="E20" s="48" t="s">
        <v>30</v>
      </c>
      <c r="F20" s="49">
        <v>0</v>
      </c>
      <c r="G20" s="49">
        <v>275760</v>
      </c>
      <c r="H20" s="49">
        <v>0</v>
      </c>
      <c r="I20" s="49">
        <v>0</v>
      </c>
      <c r="J20" s="49">
        <v>0</v>
      </c>
      <c r="K20" s="49">
        <v>11017</v>
      </c>
      <c r="L20" s="48" t="s">
        <v>34</v>
      </c>
      <c r="M20" s="50">
        <v>0</v>
      </c>
      <c r="N20" s="50">
        <v>12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1">
        <v>12</v>
      </c>
      <c r="V20" s="2">
        <f t="shared" si="0"/>
        <v>286777</v>
      </c>
    </row>
    <row r="21" spans="1:22" customFormat="1" x14ac:dyDescent="0.35">
      <c r="A21" s="3" t="s">
        <v>42</v>
      </c>
      <c r="B21" s="3" t="s">
        <v>69</v>
      </c>
      <c r="C21" s="4" t="s">
        <v>70</v>
      </c>
      <c r="D21" s="4">
        <v>2019</v>
      </c>
      <c r="E21" s="4" t="s">
        <v>30</v>
      </c>
      <c r="F21" s="16">
        <v>0</v>
      </c>
      <c r="G21" s="16">
        <v>123012</v>
      </c>
      <c r="H21" s="16">
        <v>53139</v>
      </c>
      <c r="I21" s="16">
        <v>0</v>
      </c>
      <c r="J21" s="16">
        <v>0</v>
      </c>
      <c r="K21" s="16">
        <v>0</v>
      </c>
      <c r="L21" s="4" t="s">
        <v>34</v>
      </c>
      <c r="M21" s="17">
        <v>0</v>
      </c>
      <c r="N21" s="17">
        <v>0</v>
      </c>
      <c r="O21" s="17">
        <v>3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">
        <v>4</v>
      </c>
      <c r="V21" s="2">
        <f t="shared" si="0"/>
        <v>176151</v>
      </c>
    </row>
    <row r="22" spans="1:22" s="52" customFormat="1" x14ac:dyDescent="0.35">
      <c r="A22" s="47" t="s">
        <v>52</v>
      </c>
      <c r="B22" s="47" t="s">
        <v>71</v>
      </c>
      <c r="C22" s="48" t="s">
        <v>72</v>
      </c>
      <c r="D22" s="48">
        <v>2019</v>
      </c>
      <c r="E22" s="48" t="s">
        <v>30</v>
      </c>
      <c r="F22" s="49">
        <v>0</v>
      </c>
      <c r="G22" s="49">
        <v>1562328</v>
      </c>
      <c r="H22" s="49">
        <v>289258</v>
      </c>
      <c r="I22" s="49">
        <v>0</v>
      </c>
      <c r="J22" s="49">
        <v>0</v>
      </c>
      <c r="K22" s="49">
        <v>98988</v>
      </c>
      <c r="L22" s="48" t="s">
        <v>34</v>
      </c>
      <c r="M22" s="50">
        <v>0</v>
      </c>
      <c r="N22" s="50">
        <v>0</v>
      </c>
      <c r="O22" s="50">
        <v>54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1">
        <f>SUM(M22:T22)</f>
        <v>54</v>
      </c>
      <c r="V22" s="2">
        <f t="shared" si="0"/>
        <v>1950574</v>
      </c>
    </row>
    <row r="23" spans="1:22" customFormat="1" x14ac:dyDescent="0.35">
      <c r="A23" s="3" t="s">
        <v>42</v>
      </c>
      <c r="B23" s="3" t="s">
        <v>73</v>
      </c>
      <c r="C23" s="4" t="s">
        <v>74</v>
      </c>
      <c r="D23" s="4">
        <v>2019</v>
      </c>
      <c r="E23" s="4" t="s">
        <v>30</v>
      </c>
      <c r="F23" s="16">
        <v>0</v>
      </c>
      <c r="G23" s="16">
        <v>238740</v>
      </c>
      <c r="H23" s="16">
        <v>233765</v>
      </c>
      <c r="I23" s="16">
        <v>0</v>
      </c>
      <c r="J23" s="16">
        <v>0</v>
      </c>
      <c r="K23" s="16">
        <v>20395</v>
      </c>
      <c r="L23" s="4" t="s">
        <v>34</v>
      </c>
      <c r="M23" s="17">
        <v>0</v>
      </c>
      <c r="N23" s="17">
        <v>0</v>
      </c>
      <c r="O23" s="17">
        <v>7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">
        <v>8</v>
      </c>
      <c r="V23" s="2">
        <f t="shared" si="0"/>
        <v>492900</v>
      </c>
    </row>
    <row r="24" spans="1:22" customFormat="1" x14ac:dyDescent="0.35">
      <c r="A24" s="3" t="s">
        <v>41</v>
      </c>
      <c r="B24" s="3" t="s">
        <v>75</v>
      </c>
      <c r="C24" s="4" t="s">
        <v>80</v>
      </c>
      <c r="D24" s="4">
        <v>2019</v>
      </c>
      <c r="E24" s="4" t="s">
        <v>6</v>
      </c>
      <c r="F24" s="16">
        <v>0</v>
      </c>
      <c r="G24" s="16">
        <v>0</v>
      </c>
      <c r="H24" s="16">
        <v>0</v>
      </c>
      <c r="I24" s="16">
        <v>0</v>
      </c>
      <c r="J24" s="16">
        <v>80110</v>
      </c>
      <c r="K24" s="16">
        <v>0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80110</v>
      </c>
    </row>
    <row r="25" spans="1:22" customFormat="1" x14ac:dyDescent="0.35">
      <c r="A25" s="3" t="s">
        <v>52</v>
      </c>
      <c r="B25" s="3" t="s">
        <v>76</v>
      </c>
      <c r="C25" s="4" t="s">
        <v>77</v>
      </c>
      <c r="D25" s="4">
        <v>2019</v>
      </c>
      <c r="E25" s="4" t="s">
        <v>30</v>
      </c>
      <c r="F25" s="16">
        <v>0</v>
      </c>
      <c r="G25" s="16">
        <v>549708</v>
      </c>
      <c r="H25" s="16">
        <v>137500</v>
      </c>
      <c r="I25" s="16">
        <v>0</v>
      </c>
      <c r="J25" s="16">
        <v>0</v>
      </c>
      <c r="K25" s="16">
        <v>51028</v>
      </c>
      <c r="L25" s="4" t="s">
        <v>34</v>
      </c>
      <c r="M25" s="17">
        <v>0</v>
      </c>
      <c r="N25" s="17">
        <v>0</v>
      </c>
      <c r="O25" s="17">
        <v>19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">
        <v>19</v>
      </c>
      <c r="V25" s="2">
        <f t="shared" si="0"/>
        <v>738236</v>
      </c>
    </row>
    <row r="26" spans="1:22" customFormat="1" x14ac:dyDescent="0.35">
      <c r="A26" s="3" t="s">
        <v>52</v>
      </c>
      <c r="B26" s="3" t="s">
        <v>78</v>
      </c>
      <c r="C26" s="4" t="s">
        <v>79</v>
      </c>
      <c r="D26" s="4">
        <v>2019</v>
      </c>
      <c r="E26" s="4" t="s">
        <v>30</v>
      </c>
      <c r="F26" s="16">
        <v>0</v>
      </c>
      <c r="G26" s="16">
        <v>405048</v>
      </c>
      <c r="H26" s="16">
        <v>66250</v>
      </c>
      <c r="I26" s="16">
        <v>0</v>
      </c>
      <c r="J26" s="16">
        <v>0</v>
      </c>
      <c r="K26" s="16">
        <v>37029</v>
      </c>
      <c r="L26" s="4" t="s">
        <v>34</v>
      </c>
      <c r="M26" s="17">
        <v>0</v>
      </c>
      <c r="N26" s="17">
        <v>0</v>
      </c>
      <c r="O26" s="17">
        <v>14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">
        <v>14</v>
      </c>
      <c r="V26" s="2">
        <f t="shared" si="0"/>
        <v>508327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19 V21:V26">
    <cfRule type="cellIs" dxfId="6" priority="8" operator="lessThan">
      <formula>0</formula>
    </cfRule>
  </conditionalFormatting>
  <conditionalFormatting sqref="V7:V19 V21:V26">
    <cfRule type="expression" dxfId="5" priority="9">
      <formula>$V$7&lt;0</formula>
    </cfRule>
  </conditionalFormatting>
  <conditionalFormatting sqref="D7:D19 D21:D26">
    <cfRule type="expression" dxfId="4" priority="7">
      <formula>OR($D7&gt;2019,AND($D7&lt;2019,$D7&lt;&gt;""))</formula>
    </cfRule>
  </conditionalFormatting>
  <conditionalFormatting sqref="V20">
    <cfRule type="cellIs" dxfId="3" priority="2" operator="lessThan">
      <formula>0</formula>
    </cfRule>
  </conditionalFormatting>
  <conditionalFormatting sqref="V20">
    <cfRule type="expression" dxfId="2" priority="3">
      <formula>$V$7&lt;0</formula>
    </cfRule>
  </conditionalFormatting>
  <conditionalFormatting sqref="D20">
    <cfRule type="expression" dxfId="1" priority="1">
      <formula>OR($D20&gt;2019,AND($D20&lt;2019,$D20&lt;&gt;""))</formula>
    </cfRule>
  </conditionalFormatting>
  <conditionalFormatting sqref="C7:C26">
    <cfRule type="expression" dxfId="0" priority="23">
      <formula>(#REF!&gt;1)</formula>
    </cfRule>
  </conditionalFormatting>
  <dataValidations count="3">
    <dataValidation type="list" allowBlank="1" showInputMessage="1" showErrorMessage="1" sqref="L7:L26">
      <formula1>"N/A, FMR, Actual Rent"</formula1>
    </dataValidation>
    <dataValidation type="list" allowBlank="1" showInputMessage="1" showErrorMessage="1" sqref="E7:E26">
      <formula1>"PH, TH, Joint TH &amp; PH-RRH, HMIS, SSO, TRA, PRA, SRA, S+C/SRO"</formula1>
    </dataValidation>
    <dataValidation allowBlank="1" showErrorMessage="1" sqref="A6:V6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6"/>
  <sheetViews>
    <sheetView workbookViewId="0">
      <selection activeCell="H5" sqref="H5"/>
    </sheetView>
  </sheetViews>
  <sheetFormatPr defaultColWidth="8.81640625" defaultRowHeight="14.5" x14ac:dyDescent="0.35"/>
  <sheetData>
    <row r="1" spans="1:11" ht="15.5" x14ac:dyDescent="0.35">
      <c r="A1" s="20"/>
      <c r="B1" s="21"/>
      <c r="C1" s="76" t="s">
        <v>84</v>
      </c>
      <c r="D1" s="76"/>
      <c r="E1" s="76"/>
      <c r="F1" s="76"/>
      <c r="G1" s="76"/>
      <c r="H1" s="21"/>
      <c r="I1" s="20"/>
      <c r="J1" s="22"/>
      <c r="K1" s="23"/>
    </row>
    <row r="2" spans="1:11" ht="15.5" x14ac:dyDescent="0.35">
      <c r="A2" s="20"/>
      <c r="B2" s="21"/>
      <c r="C2" s="24"/>
      <c r="D2" s="24"/>
      <c r="E2" s="24"/>
      <c r="F2" s="24"/>
      <c r="G2" s="24"/>
      <c r="H2" s="21"/>
      <c r="I2" s="20"/>
      <c r="J2" s="22"/>
      <c r="K2" s="23"/>
    </row>
    <row r="3" spans="1:11" ht="15" thickBot="1" x14ac:dyDescent="0.4">
      <c r="A3" s="20"/>
      <c r="B3" s="21"/>
      <c r="C3" s="77" t="s">
        <v>85</v>
      </c>
      <c r="D3" s="77"/>
      <c r="E3" s="77"/>
      <c r="F3" s="77"/>
      <c r="G3" s="77"/>
      <c r="H3" s="25"/>
      <c r="I3" s="25"/>
      <c r="J3" s="22"/>
      <c r="K3" s="23"/>
    </row>
    <row r="4" spans="1:11" ht="15" thickBot="1" x14ac:dyDescent="0.4">
      <c r="A4" s="25"/>
      <c r="B4" s="21"/>
      <c r="C4" s="20"/>
      <c r="D4" s="21"/>
      <c r="E4" s="26" t="s">
        <v>86</v>
      </c>
      <c r="F4" s="21"/>
      <c r="G4" s="20"/>
      <c r="H4" s="21"/>
      <c r="I4" s="20"/>
      <c r="J4" s="22"/>
      <c r="K4" s="23"/>
    </row>
    <row r="5" spans="1:11" ht="15" thickBot="1" x14ac:dyDescent="0.4">
      <c r="A5" s="27" t="s">
        <v>87</v>
      </c>
      <c r="B5" s="22"/>
      <c r="C5" s="78" t="s">
        <v>83</v>
      </c>
      <c r="D5" s="79"/>
      <c r="E5" s="79"/>
      <c r="F5" s="79"/>
      <c r="G5" s="80"/>
      <c r="H5" s="21"/>
      <c r="I5" s="20"/>
      <c r="J5" s="22"/>
      <c r="K5" s="23"/>
    </row>
    <row r="6" spans="1:11" ht="15" thickBot="1" x14ac:dyDescent="0.4">
      <c r="A6" s="27" t="s">
        <v>88</v>
      </c>
      <c r="B6" s="22"/>
      <c r="C6" s="78" t="s">
        <v>81</v>
      </c>
      <c r="D6" s="79"/>
      <c r="E6" s="79"/>
      <c r="F6" s="79"/>
      <c r="G6" s="80"/>
      <c r="H6" s="21"/>
      <c r="I6" s="20"/>
      <c r="J6" s="22"/>
      <c r="K6" s="23"/>
    </row>
    <row r="7" spans="1:11" ht="15" thickBot="1" x14ac:dyDescent="0.4">
      <c r="A7" s="27" t="s">
        <v>89</v>
      </c>
      <c r="B7" s="22"/>
      <c r="C7" s="28">
        <f>SUM(I30,I55,I80,I105,I130,I155,I180,I205,I230,I255)</f>
        <v>275760</v>
      </c>
      <c r="D7" s="21"/>
      <c r="E7" s="29"/>
      <c r="F7" s="21"/>
      <c r="G7" s="20"/>
      <c r="H7" s="21"/>
      <c r="I7" s="20"/>
      <c r="J7" s="22"/>
      <c r="K7" s="23"/>
    </row>
    <row r="8" spans="1:11" x14ac:dyDescent="0.35">
      <c r="A8" s="25"/>
      <c r="B8" s="21"/>
      <c r="C8" s="20"/>
      <c r="D8" s="21"/>
      <c r="E8" s="25"/>
      <c r="F8" s="21"/>
      <c r="G8" s="20"/>
      <c r="H8" s="21"/>
      <c r="I8" s="20"/>
      <c r="J8" s="22"/>
      <c r="K8" s="23"/>
    </row>
    <row r="9" spans="1:11" ht="15" thickBot="1" x14ac:dyDescent="0.4">
      <c r="A9" s="30"/>
      <c r="B9" s="31"/>
      <c r="C9" s="31"/>
      <c r="D9" s="31"/>
      <c r="E9" s="31"/>
      <c r="F9" s="31"/>
      <c r="G9" s="31"/>
      <c r="H9" s="31"/>
      <c r="I9" s="31"/>
      <c r="J9" s="31"/>
      <c r="K9" s="23"/>
    </row>
    <row r="10" spans="1:11" ht="15" thickBot="1" x14ac:dyDescent="0.4">
      <c r="A10" s="27" t="s">
        <v>90</v>
      </c>
      <c r="B10" s="32"/>
      <c r="C10" s="73"/>
      <c r="D10" s="74"/>
      <c r="E10" s="74"/>
      <c r="F10" s="74"/>
      <c r="G10" s="75"/>
      <c r="H10" s="21"/>
      <c r="I10" s="20"/>
      <c r="J10" s="33"/>
      <c r="K10" s="23"/>
    </row>
    <row r="11" spans="1:11" ht="15" thickBot="1" x14ac:dyDescent="0.4">
      <c r="A11" s="20"/>
      <c r="B11" s="21"/>
      <c r="C11" s="20"/>
      <c r="D11" s="21"/>
      <c r="E11" s="20"/>
      <c r="F11" s="21"/>
      <c r="G11" s="20"/>
      <c r="H11" s="21"/>
      <c r="I11" s="20"/>
      <c r="J11" s="31"/>
      <c r="K11" s="23"/>
    </row>
    <row r="12" spans="1:11" ht="15" thickBot="1" x14ac:dyDescent="0.4">
      <c r="A12" s="27" t="s">
        <v>91</v>
      </c>
      <c r="B12" s="34"/>
      <c r="C12" s="27" t="s">
        <v>92</v>
      </c>
      <c r="D12" s="34"/>
      <c r="E12" s="27" t="s">
        <v>93</v>
      </c>
      <c r="F12" s="34"/>
      <c r="G12" s="27" t="s">
        <v>94</v>
      </c>
      <c r="H12" s="34"/>
      <c r="I12" s="27" t="s">
        <v>95</v>
      </c>
      <c r="J12" s="35"/>
      <c r="K12" s="23"/>
    </row>
    <row r="13" spans="1:11" x14ac:dyDescent="0.35">
      <c r="A13" s="36"/>
      <c r="B13" s="36"/>
      <c r="C13" s="36"/>
      <c r="D13" s="36"/>
      <c r="E13" s="36"/>
      <c r="F13" s="36"/>
      <c r="G13" s="36"/>
      <c r="H13" s="36"/>
      <c r="I13" s="36"/>
      <c r="J13" s="31"/>
      <c r="K13" s="23"/>
    </row>
    <row r="14" spans="1:11" x14ac:dyDescent="0.35">
      <c r="A14" s="37" t="s">
        <v>96</v>
      </c>
      <c r="B14" s="38"/>
      <c r="C14" s="39"/>
      <c r="D14" s="38" t="s">
        <v>97</v>
      </c>
      <c r="E14" s="40"/>
      <c r="F14" s="38" t="s">
        <v>97</v>
      </c>
      <c r="G14" s="41">
        <v>12</v>
      </c>
      <c r="H14" s="38" t="s">
        <v>98</v>
      </c>
      <c r="I14" s="42">
        <f>(C14*E14*G14)</f>
        <v>0</v>
      </c>
      <c r="J14" s="33"/>
      <c r="K14" s="23"/>
    </row>
    <row r="15" spans="1:11" x14ac:dyDescent="0.35">
      <c r="A15" s="43"/>
      <c r="B15" s="36"/>
      <c r="C15" s="36"/>
      <c r="D15" s="36"/>
      <c r="E15" s="36"/>
      <c r="F15" s="36"/>
      <c r="G15" s="36"/>
      <c r="H15" s="36"/>
      <c r="I15" s="36"/>
      <c r="J15" s="31"/>
      <c r="K15" s="23"/>
    </row>
    <row r="16" spans="1:11" x14ac:dyDescent="0.35">
      <c r="A16" s="37" t="s">
        <v>99</v>
      </c>
      <c r="B16" s="38"/>
      <c r="C16" s="39">
        <v>12</v>
      </c>
      <c r="D16" s="38" t="s">
        <v>97</v>
      </c>
      <c r="E16" s="40">
        <v>1915</v>
      </c>
      <c r="F16" s="38" t="s">
        <v>97</v>
      </c>
      <c r="G16" s="41">
        <v>12</v>
      </c>
      <c r="H16" s="38" t="s">
        <v>98</v>
      </c>
      <c r="I16" s="42">
        <f>(C16*E16*G16)</f>
        <v>275760</v>
      </c>
      <c r="J16" s="33"/>
      <c r="K16" s="23"/>
    </row>
    <row r="17" spans="1:11" x14ac:dyDescent="0.35">
      <c r="A17" s="43"/>
      <c r="B17" s="36"/>
      <c r="C17" s="36"/>
      <c r="D17" s="36"/>
      <c r="E17" s="36"/>
      <c r="F17" s="36"/>
      <c r="G17" s="36"/>
      <c r="H17" s="36"/>
      <c r="I17" s="36"/>
      <c r="J17" s="31"/>
      <c r="K17" s="23"/>
    </row>
    <row r="18" spans="1:11" x14ac:dyDescent="0.35">
      <c r="A18" s="37" t="s">
        <v>100</v>
      </c>
      <c r="B18" s="38"/>
      <c r="C18" s="39">
        <v>2</v>
      </c>
      <c r="D18" s="38" t="s">
        <v>97</v>
      </c>
      <c r="E18" s="40"/>
      <c r="F18" s="38" t="s">
        <v>97</v>
      </c>
      <c r="G18" s="41">
        <v>12</v>
      </c>
      <c r="H18" s="38" t="s">
        <v>98</v>
      </c>
      <c r="I18" s="42">
        <f>(C18*E18*G18)</f>
        <v>0</v>
      </c>
      <c r="J18" s="33"/>
      <c r="K18" s="23"/>
    </row>
    <row r="19" spans="1:11" x14ac:dyDescent="0.35">
      <c r="A19" s="43"/>
      <c r="B19" s="36"/>
      <c r="C19" s="36"/>
      <c r="D19" s="36"/>
      <c r="E19" s="36"/>
      <c r="F19" s="36"/>
      <c r="G19" s="36"/>
      <c r="H19" s="36"/>
      <c r="I19" s="36"/>
      <c r="J19" s="31"/>
      <c r="K19" s="23"/>
    </row>
    <row r="20" spans="1:11" x14ac:dyDescent="0.35">
      <c r="A20" s="37" t="s">
        <v>101</v>
      </c>
      <c r="B20" s="38"/>
      <c r="C20" s="39">
        <v>4</v>
      </c>
      <c r="D20" s="38" t="s">
        <v>97</v>
      </c>
      <c r="E20" s="40"/>
      <c r="F20" s="38" t="s">
        <v>97</v>
      </c>
      <c r="G20" s="41">
        <v>12</v>
      </c>
      <c r="H20" s="38" t="s">
        <v>98</v>
      </c>
      <c r="I20" s="42">
        <f>(C20*E20*G20)</f>
        <v>0</v>
      </c>
      <c r="J20" s="33"/>
      <c r="K20" s="23"/>
    </row>
    <row r="21" spans="1:11" x14ac:dyDescent="0.35">
      <c r="A21" s="43"/>
      <c r="B21" s="36"/>
      <c r="C21" s="36"/>
      <c r="D21" s="36"/>
      <c r="E21" s="36"/>
      <c r="F21" s="36"/>
      <c r="G21" s="36"/>
      <c r="H21" s="36"/>
      <c r="I21" s="36"/>
      <c r="J21" s="31"/>
      <c r="K21" s="23"/>
    </row>
    <row r="22" spans="1:11" x14ac:dyDescent="0.35">
      <c r="A22" s="37" t="s">
        <v>102</v>
      </c>
      <c r="B22" s="38"/>
      <c r="C22" s="39">
        <v>2</v>
      </c>
      <c r="D22" s="38" t="s">
        <v>97</v>
      </c>
      <c r="E22" s="40"/>
      <c r="F22" s="38" t="s">
        <v>97</v>
      </c>
      <c r="G22" s="41">
        <v>12</v>
      </c>
      <c r="H22" s="38" t="s">
        <v>98</v>
      </c>
      <c r="I22" s="42">
        <f>(C22*E22*G22)</f>
        <v>0</v>
      </c>
      <c r="J22" s="33"/>
      <c r="K22" s="23"/>
    </row>
    <row r="23" spans="1:11" x14ac:dyDescent="0.35">
      <c r="A23" s="43"/>
      <c r="B23" s="36"/>
      <c r="C23" s="36"/>
      <c r="D23" s="36"/>
      <c r="E23" s="36"/>
      <c r="F23" s="36"/>
      <c r="G23" s="36"/>
      <c r="H23" s="36"/>
      <c r="I23" s="36"/>
      <c r="J23" s="31"/>
      <c r="K23" s="23"/>
    </row>
    <row r="24" spans="1:11" x14ac:dyDescent="0.35">
      <c r="A24" s="37" t="s">
        <v>103</v>
      </c>
      <c r="B24" s="38"/>
      <c r="C24" s="39"/>
      <c r="D24" s="38" t="s">
        <v>97</v>
      </c>
      <c r="E24" s="40"/>
      <c r="F24" s="38" t="s">
        <v>97</v>
      </c>
      <c r="G24" s="41">
        <v>12</v>
      </c>
      <c r="H24" s="38" t="s">
        <v>98</v>
      </c>
      <c r="I24" s="42">
        <f>(C24*E24*G24)</f>
        <v>0</v>
      </c>
      <c r="J24" s="33"/>
      <c r="K24" s="23"/>
    </row>
    <row r="25" spans="1:11" x14ac:dyDescent="0.35">
      <c r="A25" s="43"/>
      <c r="B25" s="36"/>
      <c r="C25" s="36"/>
      <c r="D25" s="36"/>
      <c r="E25" s="36"/>
      <c r="F25" s="36"/>
      <c r="G25" s="36"/>
      <c r="H25" s="36"/>
      <c r="I25" s="36"/>
      <c r="J25" s="31"/>
      <c r="K25" s="23"/>
    </row>
    <row r="26" spans="1:11" x14ac:dyDescent="0.35">
      <c r="A26" s="37" t="s">
        <v>104</v>
      </c>
      <c r="B26" s="38"/>
      <c r="C26" s="39"/>
      <c r="D26" s="38" t="s">
        <v>97</v>
      </c>
      <c r="E26" s="40"/>
      <c r="F26" s="38" t="s">
        <v>97</v>
      </c>
      <c r="G26" s="41">
        <v>12</v>
      </c>
      <c r="H26" s="38" t="s">
        <v>98</v>
      </c>
      <c r="I26" s="42">
        <f>(C26*E26*G26)</f>
        <v>0</v>
      </c>
      <c r="J26" s="33"/>
      <c r="K26" s="23"/>
    </row>
    <row r="27" spans="1:11" x14ac:dyDescent="0.35">
      <c r="A27" s="43"/>
      <c r="B27" s="36"/>
      <c r="C27" s="36"/>
      <c r="D27" s="36"/>
      <c r="E27" s="36"/>
      <c r="F27" s="36"/>
      <c r="G27" s="36"/>
      <c r="H27" s="36"/>
      <c r="I27" s="36"/>
      <c r="J27" s="31"/>
      <c r="K27" s="23"/>
    </row>
    <row r="28" spans="1:11" x14ac:dyDescent="0.35">
      <c r="A28" s="37" t="s">
        <v>105</v>
      </c>
      <c r="B28" s="38"/>
      <c r="C28" s="39"/>
      <c r="D28" s="38" t="s">
        <v>97</v>
      </c>
      <c r="E28" s="40"/>
      <c r="F28" s="38" t="s">
        <v>97</v>
      </c>
      <c r="G28" s="41">
        <v>12</v>
      </c>
      <c r="H28" s="38" t="s">
        <v>98</v>
      </c>
      <c r="I28" s="42">
        <f>(C28*E28*G28)</f>
        <v>0</v>
      </c>
      <c r="J28" s="33"/>
      <c r="K28" s="23"/>
    </row>
    <row r="29" spans="1:11" ht="15" thickBot="1" x14ac:dyDescent="0.4">
      <c r="A29" s="36"/>
      <c r="B29" s="36"/>
      <c r="C29" s="36"/>
      <c r="D29" s="36"/>
      <c r="E29" s="36"/>
      <c r="F29" s="36"/>
      <c r="G29" s="36"/>
      <c r="H29" s="36"/>
      <c r="I29" s="36"/>
      <c r="J29" s="31"/>
      <c r="K29" s="23"/>
    </row>
    <row r="30" spans="1:11" ht="15" thickBot="1" x14ac:dyDescent="0.4">
      <c r="A30" s="44" t="s">
        <v>106</v>
      </c>
      <c r="B30" s="36"/>
      <c r="C30" s="45">
        <f>SUM(C14,C16,C18,C20,C22,C24,C26,C28)</f>
        <v>20</v>
      </c>
      <c r="D30" s="36"/>
      <c r="E30" s="46"/>
      <c r="F30" s="36"/>
      <c r="G30" s="46"/>
      <c r="H30" s="38" t="s">
        <v>98</v>
      </c>
      <c r="I30" s="28">
        <f>SUM(I14,I16,I18,I20,I22,I24,I26,I28)</f>
        <v>275760</v>
      </c>
      <c r="J30" s="31"/>
      <c r="K30" s="23"/>
    </row>
    <row r="31" spans="1:11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23"/>
    </row>
    <row r="32" spans="1:11" x14ac:dyDescent="0.35">
      <c r="A32" s="23"/>
      <c r="B32" s="22"/>
      <c r="C32" s="23"/>
      <c r="D32" s="22"/>
      <c r="E32" s="23"/>
      <c r="F32" s="22"/>
      <c r="G32" s="23"/>
      <c r="H32" s="22"/>
      <c r="I32" s="23"/>
      <c r="J32" s="22"/>
      <c r="K32" s="23"/>
    </row>
    <row r="33" spans="1:11" x14ac:dyDescent="0.35">
      <c r="A33" s="23"/>
      <c r="B33" s="22"/>
      <c r="C33" s="23"/>
      <c r="D33" s="22"/>
      <c r="E33" s="23"/>
      <c r="F33" s="22"/>
      <c r="G33" s="23"/>
      <c r="H33" s="22"/>
      <c r="I33" s="23"/>
      <c r="J33" s="22"/>
      <c r="K33" s="23"/>
    </row>
    <row r="34" spans="1:11" ht="15" thickBot="1" x14ac:dyDescent="0.4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23"/>
    </row>
    <row r="35" spans="1:11" ht="15" thickBot="1" x14ac:dyDescent="0.4">
      <c r="A35" s="27" t="s">
        <v>90</v>
      </c>
      <c r="B35" s="32"/>
      <c r="C35" s="73"/>
      <c r="D35" s="74"/>
      <c r="E35" s="74"/>
      <c r="F35" s="74"/>
      <c r="G35" s="75"/>
      <c r="H35" s="21"/>
      <c r="I35" s="20"/>
      <c r="J35" s="33"/>
      <c r="K35" s="23"/>
    </row>
    <row r="36" spans="1:11" ht="15" thickBot="1" x14ac:dyDescent="0.4">
      <c r="A36" s="20"/>
      <c r="B36" s="21"/>
      <c r="C36" s="20"/>
      <c r="D36" s="21"/>
      <c r="E36" s="20"/>
      <c r="F36" s="21"/>
      <c r="G36" s="20"/>
      <c r="H36" s="21"/>
      <c r="I36" s="20"/>
      <c r="J36" s="31"/>
      <c r="K36" s="23"/>
    </row>
    <row r="37" spans="1:11" ht="15" thickBot="1" x14ac:dyDescent="0.4">
      <c r="A37" s="27" t="s">
        <v>91</v>
      </c>
      <c r="B37" s="34"/>
      <c r="C37" s="27" t="s">
        <v>92</v>
      </c>
      <c r="D37" s="34"/>
      <c r="E37" s="27" t="s">
        <v>93</v>
      </c>
      <c r="F37" s="34"/>
      <c r="G37" s="27" t="s">
        <v>94</v>
      </c>
      <c r="H37" s="34"/>
      <c r="I37" s="27" t="s">
        <v>95</v>
      </c>
      <c r="J37" s="35"/>
      <c r="K37" s="23"/>
    </row>
    <row r="38" spans="1:11" x14ac:dyDescent="0.35">
      <c r="A38" s="36"/>
      <c r="B38" s="36"/>
      <c r="C38" s="36"/>
      <c r="D38" s="36"/>
      <c r="E38" s="36"/>
      <c r="F38" s="36"/>
      <c r="G38" s="36"/>
      <c r="H38" s="36"/>
      <c r="I38" s="36"/>
      <c r="J38" s="31"/>
      <c r="K38" s="23"/>
    </row>
    <row r="39" spans="1:11" x14ac:dyDescent="0.35">
      <c r="A39" s="37" t="s">
        <v>96</v>
      </c>
      <c r="B39" s="38"/>
      <c r="C39" s="39"/>
      <c r="D39" s="38" t="s">
        <v>97</v>
      </c>
      <c r="E39" s="40"/>
      <c r="F39" s="38" t="s">
        <v>97</v>
      </c>
      <c r="G39" s="41">
        <v>12</v>
      </c>
      <c r="H39" s="38" t="s">
        <v>98</v>
      </c>
      <c r="I39" s="42">
        <f>(C39*E39*G39)</f>
        <v>0</v>
      </c>
      <c r="J39" s="33"/>
      <c r="K39" s="23"/>
    </row>
    <row r="40" spans="1:11" x14ac:dyDescent="0.35">
      <c r="A40" s="43"/>
      <c r="B40" s="36"/>
      <c r="C40" s="36"/>
      <c r="D40" s="36"/>
      <c r="E40" s="36"/>
      <c r="F40" s="36"/>
      <c r="G40" s="36"/>
      <c r="H40" s="36"/>
      <c r="I40" s="36"/>
      <c r="J40" s="31"/>
      <c r="K40" s="23"/>
    </row>
    <row r="41" spans="1:11" x14ac:dyDescent="0.35">
      <c r="A41" s="37" t="s">
        <v>99</v>
      </c>
      <c r="B41" s="38"/>
      <c r="C41" s="39"/>
      <c r="D41" s="38" t="s">
        <v>97</v>
      </c>
      <c r="E41" s="40"/>
      <c r="F41" s="38" t="s">
        <v>97</v>
      </c>
      <c r="G41" s="41">
        <v>12</v>
      </c>
      <c r="H41" s="38" t="s">
        <v>98</v>
      </c>
      <c r="I41" s="42">
        <f>(C41*E41*G41)</f>
        <v>0</v>
      </c>
      <c r="J41" s="33"/>
      <c r="K41" s="23"/>
    </row>
    <row r="42" spans="1:11" x14ac:dyDescent="0.35">
      <c r="A42" s="43"/>
      <c r="B42" s="36"/>
      <c r="C42" s="36"/>
      <c r="D42" s="36"/>
      <c r="E42" s="36"/>
      <c r="F42" s="36"/>
      <c r="G42" s="36"/>
      <c r="H42" s="36"/>
      <c r="I42" s="36"/>
      <c r="J42" s="31"/>
      <c r="K42" s="23"/>
    </row>
    <row r="43" spans="1:11" x14ac:dyDescent="0.35">
      <c r="A43" s="37" t="s">
        <v>100</v>
      </c>
      <c r="B43" s="38"/>
      <c r="C43" s="39"/>
      <c r="D43" s="38" t="s">
        <v>97</v>
      </c>
      <c r="E43" s="40"/>
      <c r="F43" s="38" t="s">
        <v>97</v>
      </c>
      <c r="G43" s="41">
        <v>12</v>
      </c>
      <c r="H43" s="38" t="s">
        <v>98</v>
      </c>
      <c r="I43" s="42">
        <f>(C43*E43*G43)</f>
        <v>0</v>
      </c>
      <c r="J43" s="33"/>
      <c r="K43" s="23"/>
    </row>
    <row r="44" spans="1:11" x14ac:dyDescent="0.35">
      <c r="A44" s="43"/>
      <c r="B44" s="36"/>
      <c r="C44" s="36"/>
      <c r="D44" s="36"/>
      <c r="E44" s="36"/>
      <c r="F44" s="36"/>
      <c r="G44" s="36"/>
      <c r="H44" s="36"/>
      <c r="I44" s="36"/>
      <c r="J44" s="31"/>
      <c r="K44" s="23"/>
    </row>
    <row r="45" spans="1:11" x14ac:dyDescent="0.35">
      <c r="A45" s="37" t="s">
        <v>101</v>
      </c>
      <c r="B45" s="38"/>
      <c r="C45" s="39"/>
      <c r="D45" s="38" t="s">
        <v>97</v>
      </c>
      <c r="E45" s="40"/>
      <c r="F45" s="38" t="s">
        <v>97</v>
      </c>
      <c r="G45" s="41">
        <v>12</v>
      </c>
      <c r="H45" s="38" t="s">
        <v>98</v>
      </c>
      <c r="I45" s="42">
        <f>(C45*E45*G45)</f>
        <v>0</v>
      </c>
      <c r="J45" s="33"/>
      <c r="K45" s="23"/>
    </row>
    <row r="46" spans="1:11" x14ac:dyDescent="0.35">
      <c r="A46" s="43"/>
      <c r="B46" s="36"/>
      <c r="C46" s="36"/>
      <c r="D46" s="36"/>
      <c r="E46" s="36"/>
      <c r="F46" s="36"/>
      <c r="G46" s="36"/>
      <c r="H46" s="36"/>
      <c r="I46" s="36"/>
      <c r="J46" s="31"/>
      <c r="K46" s="23"/>
    </row>
    <row r="47" spans="1:11" x14ac:dyDescent="0.35">
      <c r="A47" s="37" t="s">
        <v>102</v>
      </c>
      <c r="B47" s="38"/>
      <c r="C47" s="39"/>
      <c r="D47" s="38" t="s">
        <v>97</v>
      </c>
      <c r="E47" s="40"/>
      <c r="F47" s="38" t="s">
        <v>97</v>
      </c>
      <c r="G47" s="41">
        <v>12</v>
      </c>
      <c r="H47" s="38" t="s">
        <v>98</v>
      </c>
      <c r="I47" s="42">
        <f>(C47*E47*G47)</f>
        <v>0</v>
      </c>
      <c r="J47" s="33"/>
      <c r="K47" s="23"/>
    </row>
    <row r="48" spans="1:11" x14ac:dyDescent="0.35">
      <c r="A48" s="43"/>
      <c r="B48" s="36"/>
      <c r="C48" s="36"/>
      <c r="D48" s="36"/>
      <c r="E48" s="36"/>
      <c r="F48" s="36"/>
      <c r="G48" s="36"/>
      <c r="H48" s="36"/>
      <c r="I48" s="36"/>
      <c r="J48" s="31"/>
      <c r="K48" s="23"/>
    </row>
    <row r="49" spans="1:11" x14ac:dyDescent="0.35">
      <c r="A49" s="37" t="s">
        <v>103</v>
      </c>
      <c r="B49" s="38"/>
      <c r="C49" s="39"/>
      <c r="D49" s="38" t="s">
        <v>97</v>
      </c>
      <c r="E49" s="40"/>
      <c r="F49" s="38" t="s">
        <v>97</v>
      </c>
      <c r="G49" s="41">
        <v>12</v>
      </c>
      <c r="H49" s="38" t="s">
        <v>98</v>
      </c>
      <c r="I49" s="42">
        <f>(C49*E49*G49)</f>
        <v>0</v>
      </c>
      <c r="J49" s="33"/>
      <c r="K49" s="23"/>
    </row>
    <row r="50" spans="1:11" x14ac:dyDescent="0.35">
      <c r="A50" s="43"/>
      <c r="B50" s="36"/>
      <c r="C50" s="36"/>
      <c r="D50" s="36"/>
      <c r="E50" s="36"/>
      <c r="F50" s="36"/>
      <c r="G50" s="36"/>
      <c r="H50" s="36"/>
      <c r="I50" s="36"/>
      <c r="J50" s="31"/>
      <c r="K50" s="23"/>
    </row>
    <row r="51" spans="1:11" x14ac:dyDescent="0.35">
      <c r="A51" s="37" t="s">
        <v>104</v>
      </c>
      <c r="B51" s="38"/>
      <c r="C51" s="39"/>
      <c r="D51" s="38" t="s">
        <v>97</v>
      </c>
      <c r="E51" s="40"/>
      <c r="F51" s="38" t="s">
        <v>97</v>
      </c>
      <c r="G51" s="41">
        <v>12</v>
      </c>
      <c r="H51" s="38" t="s">
        <v>98</v>
      </c>
      <c r="I51" s="42">
        <f>(C51*E51*G51)</f>
        <v>0</v>
      </c>
      <c r="J51" s="33"/>
      <c r="K51" s="23"/>
    </row>
    <row r="52" spans="1:11" x14ac:dyDescent="0.35">
      <c r="A52" s="43"/>
      <c r="B52" s="36"/>
      <c r="C52" s="36"/>
      <c r="D52" s="36"/>
      <c r="E52" s="36"/>
      <c r="F52" s="36"/>
      <c r="G52" s="36"/>
      <c r="H52" s="36"/>
      <c r="I52" s="36"/>
      <c r="J52" s="31"/>
      <c r="K52" s="23"/>
    </row>
    <row r="53" spans="1:11" x14ac:dyDescent="0.35">
      <c r="A53" s="37" t="s">
        <v>105</v>
      </c>
      <c r="B53" s="38"/>
      <c r="C53" s="39"/>
      <c r="D53" s="38" t="s">
        <v>97</v>
      </c>
      <c r="E53" s="40"/>
      <c r="F53" s="38" t="s">
        <v>97</v>
      </c>
      <c r="G53" s="41">
        <v>12</v>
      </c>
      <c r="H53" s="38" t="s">
        <v>98</v>
      </c>
      <c r="I53" s="42">
        <f>(C53*E53*G53)</f>
        <v>0</v>
      </c>
      <c r="J53" s="33"/>
      <c r="K53" s="23"/>
    </row>
    <row r="54" spans="1:11" ht="15" thickBot="1" x14ac:dyDescent="0.4">
      <c r="A54" s="36"/>
      <c r="B54" s="36"/>
      <c r="C54" s="36"/>
      <c r="D54" s="36"/>
      <c r="E54" s="36"/>
      <c r="F54" s="36"/>
      <c r="G54" s="36"/>
      <c r="H54" s="36"/>
      <c r="I54" s="36"/>
      <c r="J54" s="31"/>
      <c r="K54" s="23"/>
    </row>
    <row r="55" spans="1:11" ht="15" thickBot="1" x14ac:dyDescent="0.4">
      <c r="A55" s="44" t="s">
        <v>106</v>
      </c>
      <c r="B55" s="36"/>
      <c r="C55" s="45">
        <f>SUM(C39,C41,C43,C45,C47,C49,C51,C53)</f>
        <v>0</v>
      </c>
      <c r="D55" s="36"/>
      <c r="E55" s="46"/>
      <c r="F55" s="36"/>
      <c r="G55" s="46"/>
      <c r="H55" s="38" t="s">
        <v>98</v>
      </c>
      <c r="I55" s="28">
        <f>SUM(I39,I41,I43,I45,I47,I49,I51,I53)</f>
        <v>0</v>
      </c>
      <c r="J55" s="31"/>
      <c r="K55" s="23"/>
    </row>
    <row r="56" spans="1:11" x14ac:dyDescent="0.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23"/>
    </row>
  </sheetData>
  <mergeCells count="6">
    <mergeCell ref="C35:G35"/>
    <mergeCell ref="C1:G1"/>
    <mergeCell ref="C3:G3"/>
    <mergeCell ref="C5:G5"/>
    <mergeCell ref="C6:G6"/>
    <mergeCell ref="C10:G10"/>
  </mergeCells>
  <dataValidations count="3">
    <dataValidation allowBlank="1" showErrorMessage="1" sqref="H12 B12:D12 F12 J12 H37 B37:D37 F37 J37"/>
    <dataValidation type="whole" allowBlank="1" showInputMessage="1" showErrorMessage="1" sqref="C28 C14 C20 C26 C24 C18 C16 C22 C53 C39 C45 C51 C49 C43 C41 C47">
      <formula1>0</formula1>
      <formula2>9999</formula2>
    </dataValidation>
    <dataValidation type="whole" allowBlank="1" showInputMessage="1" showErrorMessage="1" sqref="E14 E16 E18 E20 E22 E24 E26 E28 E39 E41 E43 E45 E47 E49 E51 E53">
      <formula1>0</formula1>
      <formula2>99999</formula2>
    </dataValidation>
  </dataValidations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 2018 GIW</vt:lpstr>
      <vt:lpstr>Sheet1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2018-06-12T20:03:49Z</dcterms:modified>
</cp:coreProperties>
</file>