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AR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GIW'!$A$1:$V$20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U11" i="1"/>
  <c r="V11" i="1"/>
  <c r="V9" i="1" l="1"/>
  <c r="V8" i="1"/>
  <c r="V7" i="1"/>
  <c r="V19" i="1" l="1"/>
  <c r="U19" i="1"/>
  <c r="U14" i="1" l="1"/>
  <c r="V14" i="1"/>
  <c r="V16" i="1" l="1"/>
  <c r="V13" i="1"/>
  <c r="V20" i="1" l="1"/>
  <c r="V18" i="1"/>
  <c r="V17" i="1"/>
  <c r="V15" i="1"/>
  <c r="V12" i="1"/>
  <c r="U20" i="1"/>
  <c r="U18" i="1"/>
  <c r="U17" i="1"/>
  <c r="U16" i="1"/>
  <c r="U15" i="1"/>
  <c r="U13" i="1"/>
  <c r="U12" i="1"/>
  <c r="H3" i="1" l="1"/>
</calcChain>
</file>

<file path=xl/sharedStrings.xml><?xml version="1.0" encoding="utf-8"?>
<sst xmlns="http://schemas.openxmlformats.org/spreadsheetml/2006/main" count="64" uniqueCount="55">
  <si>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</si>
  <si>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</si>
  <si>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</si>
  <si>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</si>
  <si>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</si>
  <si>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</si>
  <si>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</si>
  <si>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</si>
  <si>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</si>
  <si>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</si>
  <si>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</si>
  <si>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</si>
  <si>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</si>
  <si>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</si>
  <si>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</si>
  <si>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</si>
  <si>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</si>
  <si>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</si>
  <si>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</si>
  <si>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</si>
  <si>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</si>
  <si>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</si>
  <si>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</si>
  <si>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</si>
  <si>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</si>
  <si>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</si>
  <si>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</si>
  <si>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</si>
  <si>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</si>
  <si>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</si>
  <si>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</si>
  <si>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</si>
  <si>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</si>
  <si>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FMR</t>
  </si>
  <si>
    <t>Joint TH &amp; PH-RRH</t>
  </si>
  <si>
    <t>Little Rock</t>
  </si>
  <si>
    <t>Bethlehem House, Inc.</t>
  </si>
  <si>
    <t>BH Transitional Housing Combined</t>
  </si>
  <si>
    <t>AR0023L6F031710</t>
  </si>
  <si>
    <t>AR-503</t>
  </si>
  <si>
    <t>Arkansas Balance of State CoC</t>
  </si>
  <si>
    <t>ARVAC, Inc.</t>
  </si>
  <si>
    <t>City of West Memphis</t>
  </si>
  <si>
    <t>Shelter Plus Care Renewal Project</t>
  </si>
  <si>
    <t>AR0035L6F031708</t>
  </si>
  <si>
    <t>AR0045L6F031704</t>
  </si>
  <si>
    <t>ARVAC Homeless Assistance</t>
  </si>
  <si>
    <t>AR0060L6F031700</t>
  </si>
  <si>
    <t>Little Rock Community Mental Health</t>
  </si>
  <si>
    <t>Arkansas Management</t>
  </si>
  <si>
    <t>Paragould Housing Authority</t>
  </si>
  <si>
    <t>Shelter Plus Care Ren</t>
  </si>
  <si>
    <t>AR0049C6F031100</t>
  </si>
  <si>
    <t>Mid South Shelter Plus Care Ren</t>
  </si>
  <si>
    <t>AR0047C6F031100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</si>
</sst>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482867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>
        <v>2019</v>
      </c>
      <c r="E7" s="4" t="s">
        <v>32</v>
      </c>
      <c r="F7" s="16">
        <v>0</v>
      </c>
      <c r="G7" s="16">
        <v>0</v>
      </c>
      <c r="H7" s="16">
        <v>124485</v>
      </c>
      <c r="I7" s="16">
        <v>65129</v>
      </c>
      <c r="J7" s="16">
        <v>0</v>
      </c>
      <c r="K7" s="16">
        <v>9500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>SUM(F7:K7)</f>
        <v>199114</v>
      </c>
    </row>
    <row r="8" spans="1:22" customFormat="1" x14ac:dyDescent="0.35">
      <c r="A8" s="3" t="s">
        <v>42</v>
      </c>
      <c r="B8" s="3" t="s">
        <v>43</v>
      </c>
      <c r="C8" s="4" t="s">
        <v>44</v>
      </c>
      <c r="D8" s="4">
        <v>2019</v>
      </c>
      <c r="E8" s="4" t="s">
        <v>30</v>
      </c>
      <c r="F8" s="16">
        <v>0</v>
      </c>
      <c r="G8" s="16">
        <v>35472</v>
      </c>
      <c r="H8" s="16">
        <v>0</v>
      </c>
      <c r="I8" s="16">
        <v>0</v>
      </c>
      <c r="J8" s="16">
        <v>0</v>
      </c>
      <c r="K8" s="16">
        <v>0</v>
      </c>
      <c r="L8" s="4" t="s">
        <v>33</v>
      </c>
      <c r="M8" s="17">
        <v>0</v>
      </c>
      <c r="N8" s="17">
        <v>0</v>
      </c>
      <c r="O8" s="17">
        <v>3</v>
      </c>
      <c r="P8" s="17">
        <v>1</v>
      </c>
      <c r="Q8" s="17">
        <v>0</v>
      </c>
      <c r="R8" s="17">
        <v>0</v>
      </c>
      <c r="S8" s="17">
        <v>0</v>
      </c>
      <c r="T8" s="17">
        <v>0</v>
      </c>
      <c r="U8" s="1">
        <v>4</v>
      </c>
      <c r="V8" s="2">
        <f>SUM(F8:K8)</f>
        <v>35472</v>
      </c>
    </row>
    <row r="9" spans="1:22" customFormat="1" x14ac:dyDescent="0.35">
      <c r="A9" s="3" t="s">
        <v>48</v>
      </c>
      <c r="B9" s="3" t="s">
        <v>49</v>
      </c>
      <c r="C9" s="4" t="s">
        <v>45</v>
      </c>
      <c r="D9" s="4">
        <v>2019</v>
      </c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48566</v>
      </c>
      <c r="K9" s="16">
        <v>3655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>SUM(F9:K9)</f>
        <v>52221</v>
      </c>
    </row>
    <row r="10" spans="1:22" customFormat="1" x14ac:dyDescent="0.35">
      <c r="A10" s="3" t="s">
        <v>41</v>
      </c>
      <c r="B10" s="3" t="s">
        <v>46</v>
      </c>
      <c r="C10" s="4" t="s">
        <v>47</v>
      </c>
      <c r="D10" s="4">
        <v>2019</v>
      </c>
      <c r="E10" s="4" t="s">
        <v>34</v>
      </c>
      <c r="F10" s="16">
        <v>0</v>
      </c>
      <c r="G10" s="16">
        <v>48492</v>
      </c>
      <c r="H10" s="16">
        <v>65000</v>
      </c>
      <c r="I10" s="16">
        <v>855</v>
      </c>
      <c r="J10" s="16">
        <v>0</v>
      </c>
      <c r="K10" s="16">
        <v>0</v>
      </c>
      <c r="L10" s="4" t="s">
        <v>33</v>
      </c>
      <c r="M10" s="17">
        <v>0</v>
      </c>
      <c r="N10" s="17">
        <v>0</v>
      </c>
      <c r="O10" s="17">
        <v>0</v>
      </c>
      <c r="P10" s="17">
        <v>2</v>
      </c>
      <c r="Q10" s="17">
        <v>3</v>
      </c>
      <c r="R10" s="17">
        <v>0</v>
      </c>
      <c r="S10" s="17">
        <v>0</v>
      </c>
      <c r="T10" s="17">
        <v>0</v>
      </c>
      <c r="U10" s="1">
        <v>5</v>
      </c>
      <c r="V10" s="2">
        <f>SUM(F10:K10)</f>
        <v>114347</v>
      </c>
    </row>
    <row r="11" spans="1:22" x14ac:dyDescent="0.35">
      <c r="A11" s="3" t="s">
        <v>50</v>
      </c>
      <c r="B11" s="3" t="s">
        <v>51</v>
      </c>
      <c r="C11" s="4" t="s">
        <v>52</v>
      </c>
      <c r="D11" s="4">
        <v>2019</v>
      </c>
      <c r="E11" s="4" t="s">
        <v>30</v>
      </c>
      <c r="F11" s="16">
        <v>0</v>
      </c>
      <c r="G11" s="16">
        <v>34992</v>
      </c>
      <c r="H11" s="16">
        <v>0</v>
      </c>
      <c r="I11" s="16">
        <v>0</v>
      </c>
      <c r="J11" s="16">
        <v>0</v>
      </c>
      <c r="K11" s="16">
        <v>2449</v>
      </c>
      <c r="L11" s="4" t="s">
        <v>33</v>
      </c>
      <c r="M11" s="17">
        <v>0</v>
      </c>
      <c r="N11" s="17">
        <v>0</v>
      </c>
      <c r="O11" s="17">
        <v>6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f>SUM(M11:T11)</f>
        <v>6</v>
      </c>
      <c r="V11" s="2">
        <f t="shared" ref="V11:V20" si="0">SUM(F11:K11)</f>
        <v>37441</v>
      </c>
    </row>
    <row r="12" spans="1:22" x14ac:dyDescent="0.35">
      <c r="A12" s="3" t="s">
        <v>42</v>
      </c>
      <c r="B12" s="3" t="s">
        <v>53</v>
      </c>
      <c r="C12" s="4" t="s">
        <v>54</v>
      </c>
      <c r="D12" s="4">
        <v>2019</v>
      </c>
      <c r="E12" s="4" t="s">
        <v>30</v>
      </c>
      <c r="F12" s="16">
        <v>0</v>
      </c>
      <c r="G12" s="16">
        <v>41376</v>
      </c>
      <c r="H12" s="16">
        <v>0</v>
      </c>
      <c r="I12" s="16">
        <v>0</v>
      </c>
      <c r="J12" s="16">
        <v>0</v>
      </c>
      <c r="K12" s="16">
        <v>2896</v>
      </c>
      <c r="L12" s="4" t="s">
        <v>33</v>
      </c>
      <c r="M12" s="17">
        <v>0</v>
      </c>
      <c r="N12" s="17">
        <v>0</v>
      </c>
      <c r="O12" s="17">
        <v>6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f t="shared" ref="U12:U20" si="1">SUM(M12:T12)</f>
        <v>6</v>
      </c>
      <c r="V12" s="2">
        <f t="shared" si="0"/>
        <v>44272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1"/>
        <v>0</v>
      </c>
      <c r="V13" s="2">
        <f t="shared" si="0"/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1"/>
        <v>0</v>
      </c>
      <c r="V17" s="2">
        <f t="shared" si="0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1"/>
        <v>0</v>
      </c>
      <c r="V18" s="2">
        <f t="shared" si="0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" si="2">SUM(M19:T19)</f>
        <v>0</v>
      </c>
      <c r="V19" s="2">
        <f t="shared" ref="V19" si="3">SUM(F19:K19)</f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1"/>
        <v>0</v>
      </c>
      <c r="V20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1:V18">
    <cfRule type="cellIs" dxfId="12" priority="15" operator="lessThan">
      <formula>0</formula>
    </cfRule>
  </conditionalFormatting>
  <conditionalFormatting sqref="V11:V18">
    <cfRule type="expression" dxfId="11" priority="16">
      <formula>$V$11&lt;0</formula>
    </cfRule>
  </conditionalFormatting>
  <conditionalFormatting sqref="D11:D18">
    <cfRule type="expression" dxfId="10" priority="14">
      <formula>OR($D11&gt;2019,AND($D11&lt;2019,$D11&lt;&gt;""))</formula>
    </cfRule>
  </conditionalFormatting>
  <conditionalFormatting sqref="V20">
    <cfRule type="cellIs" dxfId="9" priority="11" operator="lessThan">
      <formula>0</formula>
    </cfRule>
  </conditionalFormatting>
  <conditionalFormatting sqref="V20">
    <cfRule type="expression" dxfId="8" priority="12">
      <formula>$V$11&lt;0</formula>
    </cfRule>
  </conditionalFormatting>
  <conditionalFormatting sqref="D20">
    <cfRule type="expression" dxfId="7" priority="10">
      <formula>OR($D20&gt;2019,AND($D20&lt;2019,$D20&lt;&gt;""))</formula>
    </cfRule>
  </conditionalFormatting>
  <conditionalFormatting sqref="V19">
    <cfRule type="cellIs" dxfId="6" priority="7" operator="lessThan">
      <formula>0</formula>
    </cfRule>
  </conditionalFormatting>
  <conditionalFormatting sqref="V19">
    <cfRule type="expression" dxfId="5" priority="8">
      <formula>$V$11&lt;0</formula>
    </cfRule>
  </conditionalFormatting>
  <conditionalFormatting sqref="D19">
    <cfRule type="expression" dxfId="4" priority="6">
      <formula>OR($D19&gt;2019,AND($D19&lt;2019,$D19&lt;&gt;""))</formula>
    </cfRule>
  </conditionalFormatting>
  <conditionalFormatting sqref="V7:V10">
    <cfRule type="cellIs" dxfId="3" priority="3" operator="lessThan">
      <formula>0</formula>
    </cfRule>
  </conditionalFormatting>
  <conditionalFormatting sqref="V7:V10">
    <cfRule type="expression" dxfId="2" priority="4">
      <formula>$V$7&lt;0</formula>
    </cfRule>
  </conditionalFormatting>
  <conditionalFormatting sqref="D7:D10">
    <cfRule type="expression" dxfId="1" priority="2">
      <formula>OR($D7&gt;2019,AND($D7&lt;2019,$D7&lt;&gt;""))</formula>
    </cfRule>
  </conditionalFormatting>
  <conditionalFormatting sqref="C7:C20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0">
      <formula1>"N/A, FMR, Actual Rent"</formula1>
    </dataValidation>
    <dataValidation type="list" allowBlank="1" showInputMessage="1" showErrorMessage="1" sqref="E7:E20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2018-06-12T20:03:41Z</dcterms:modified>
</cp:coreProperties>
</file>