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AK-500\"/>
    </mc:Choice>
  </mc:AlternateContent>
  <xr:revisionPtr revIDLastSave="0" documentId="13_ncr:1_{EAF9AE85-F5DB-48C3-8266-18A0F402AE67}" xr6:coauthVersionLast="43" xr6:coauthVersionMax="43" xr10:uidLastSave="{00000000-0000-0000-0000-000000000000}"/>
  <bookViews>
    <workbookView xWindow="-120" yWindow="-120" windowWidth="29040" windowHeight="15840" xr2:uid="{A8AE5BB2-5682-482C-85C6-F4870A38C99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8" i="1" l="1"/>
  <c r="U18" i="1"/>
  <c r="V17" i="1"/>
  <c r="U17" i="1"/>
  <c r="V14" i="1"/>
  <c r="U14" i="1"/>
  <c r="V13" i="1"/>
  <c r="U13" i="1"/>
  <c r="U19" i="1" l="1"/>
  <c r="K19" i="1"/>
  <c r="H19" i="1"/>
  <c r="V19" i="1" s="1"/>
  <c r="U16" i="1"/>
  <c r="K16" i="1"/>
  <c r="H16" i="1"/>
  <c r="V16" i="1" s="1"/>
  <c r="V8" i="1" l="1"/>
  <c r="V9" i="1"/>
  <c r="V10" i="1"/>
  <c r="V11" i="1"/>
  <c r="V12" i="1"/>
  <c r="V15" i="1"/>
  <c r="V20" i="1"/>
  <c r="V21" i="1"/>
  <c r="V22" i="1"/>
  <c r="V23" i="1"/>
  <c r="V24" i="1"/>
  <c r="V25" i="1"/>
  <c r="U8" i="1"/>
  <c r="U9" i="1"/>
  <c r="U10" i="1"/>
  <c r="U11" i="1"/>
  <c r="U12" i="1"/>
  <c r="U15" i="1"/>
  <c r="U20" i="1"/>
  <c r="U21" i="1"/>
  <c r="U22" i="1"/>
  <c r="U23" i="1"/>
  <c r="U24" i="1"/>
  <c r="U25" i="1"/>
  <c r="V7" i="1" l="1"/>
  <c r="U7" i="1"/>
  <c r="H3" i="1"/>
</calcChain>
</file>

<file path=xl/sharedStrings.xml><?xml version="1.0" encoding="utf-8"?>
<sst xmlns="http://schemas.openxmlformats.org/spreadsheetml/2006/main" count="97" uniqueCount="75">
  <si>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</si>
  <si>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</si>
  <si>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</si>
  <si>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</si>
  <si>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</si>
  <si>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</si>
  <si>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</si>
  <si>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</si>
  <si>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</si>
  <si>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</si>
  <si>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</si>
  <si>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</si>
  <si>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</si>
  <si>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</si>
  <si>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</si>
  <si>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</si>
  <si>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</si>
  <si>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</si>
  <si>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</si>
  <si>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</si>
  <si>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</si>
  <si>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</si>
  <si>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</si>
  <si>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</si>
  <si>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</si>
  <si>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</si>
  <si>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</si>
  <si>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</si>
  <si>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</si>
  <si>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</si>
  <si>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Anchorage Housing Initiatives, Inc.</t>
  </si>
  <si>
    <t>Coming Home I</t>
  </si>
  <si>
    <t>AK0004L0C001811</t>
  </si>
  <si>
    <t>PH</t>
  </si>
  <si>
    <t>Actual Rent</t>
  </si>
  <si>
    <t/>
  </si>
  <si>
    <t>Anchorage</t>
  </si>
  <si>
    <t>AK-500</t>
  </si>
  <si>
    <t>Anchorage CoC</t>
  </si>
  <si>
    <t>The Anchorage Coalition to End Homelessness</t>
  </si>
  <si>
    <t>Covenant House Alaska</t>
  </si>
  <si>
    <t>Rights of Passage</t>
  </si>
  <si>
    <t>AK0010L0C001811</t>
  </si>
  <si>
    <t>TH</t>
  </si>
  <si>
    <t>Anchorage Coalition to End Homelessness</t>
  </si>
  <si>
    <t>Anchorage Dedicated HMIS Project</t>
  </si>
  <si>
    <t>AK0011L0C001811</t>
  </si>
  <si>
    <t>Rural Alaska Community Action Program, Inc.</t>
  </si>
  <si>
    <t>325 East 3rd Avenue</t>
  </si>
  <si>
    <t>AK0055L0C001803</t>
  </si>
  <si>
    <t>Anchorage Coordinated Entry System Project</t>
  </si>
  <si>
    <t>AK0058L0C001803</t>
  </si>
  <si>
    <t>SSO</t>
  </si>
  <si>
    <t>Alaska Housing Finance Corporation</t>
  </si>
  <si>
    <t>2018 CoC ANC SRA</t>
  </si>
  <si>
    <t>AK0061L0C001803</t>
  </si>
  <si>
    <t>Anchorage Neighborhood Housing Services, Inc. dba NeighborWorks Alaska</t>
  </si>
  <si>
    <t>Resources and Initiatives to Support and Empower</t>
  </si>
  <si>
    <t>AK0068L0C001801</t>
  </si>
  <si>
    <t xml:space="preserve">Abused Women's Aid in Crisis, Inc. </t>
  </si>
  <si>
    <t>AWAIC Rapid ReHousing Program</t>
  </si>
  <si>
    <t>AK0069L0C001801</t>
  </si>
  <si>
    <t>Rapid Re-Housing for Domestic Violence Victims with Substance Use Issues</t>
  </si>
  <si>
    <t>AK0078D0C001800</t>
  </si>
  <si>
    <t>FMR</t>
  </si>
  <si>
    <t>AK0072Y0C001600</t>
  </si>
  <si>
    <t>Volunteers of America Alaska</t>
  </si>
  <si>
    <t>AK0073Y0C001600</t>
  </si>
  <si>
    <t>AK0074Y0C001600</t>
  </si>
  <si>
    <t>Anchorage Neighborhood Housing Services, Inc</t>
  </si>
  <si>
    <t>AK0075Y0C001600</t>
  </si>
  <si>
    <t>Permanency Navigator Team YHDP</t>
  </si>
  <si>
    <t>VOAAK - YHDP PSH</t>
  </si>
  <si>
    <t>Rapid Re-Housing For Young Adults</t>
  </si>
  <si>
    <t>Youth Homelessness Demonstration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</si>
</sst>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23">
    <dxf>
      <fill>
        <patternFill>
          <bgColor rgb="FFCAFFCA"/>
        </patternFill>
      </fill>
    </dxf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78223-032A-415B-AB82-857ACBE5F743}">
  <sheetPr codeName="Sheet3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3784364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113712</v>
      </c>
      <c r="H7" s="15">
        <v>9700</v>
      </c>
      <c r="I7" s="15">
        <v>0</v>
      </c>
      <c r="J7" s="15">
        <v>0</v>
      </c>
      <c r="K7" s="15">
        <v>6399</v>
      </c>
      <c r="L7" s="14" t="s">
        <v>34</v>
      </c>
      <c r="M7" s="16">
        <v>0</v>
      </c>
      <c r="N7" s="16">
        <v>13</v>
      </c>
      <c r="O7" s="16">
        <v>2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5" si="0">SUM(M7:T7)</f>
        <v>15</v>
      </c>
      <c r="V7" s="18">
        <f t="shared" ref="V7:V25" si="1">SUM(F7:K7)</f>
        <v>129811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0</v>
      </c>
      <c r="G8" s="15">
        <v>0</v>
      </c>
      <c r="H8" s="15">
        <v>154922</v>
      </c>
      <c r="I8" s="15">
        <v>72560</v>
      </c>
      <c r="J8" s="15">
        <v>0</v>
      </c>
      <c r="K8" s="15">
        <v>13580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241062</v>
      </c>
    </row>
    <row r="9" spans="1:22" x14ac:dyDescent="0.25">
      <c r="A9" s="13" t="s">
        <v>44</v>
      </c>
      <c r="B9" s="13" t="s">
        <v>45</v>
      </c>
      <c r="C9" s="14" t="s">
        <v>46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175994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175994</v>
      </c>
    </row>
    <row r="10" spans="1:22" x14ac:dyDescent="0.25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0</v>
      </c>
      <c r="G10" s="15">
        <v>0</v>
      </c>
      <c r="H10" s="15">
        <v>0</v>
      </c>
      <c r="I10" s="15">
        <v>524124</v>
      </c>
      <c r="J10" s="15">
        <v>4312</v>
      </c>
      <c r="K10" s="15">
        <v>14094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542530</v>
      </c>
    </row>
    <row r="11" spans="1:22" x14ac:dyDescent="0.25">
      <c r="A11" s="13" t="s">
        <v>44</v>
      </c>
      <c r="B11" s="13" t="s">
        <v>50</v>
      </c>
      <c r="C11" s="14" t="s">
        <v>51</v>
      </c>
      <c r="D11" s="14">
        <v>2020</v>
      </c>
      <c r="E11" s="14" t="s">
        <v>52</v>
      </c>
      <c r="F11" s="15">
        <v>0</v>
      </c>
      <c r="G11" s="15">
        <v>0</v>
      </c>
      <c r="H11" s="15">
        <v>70546</v>
      </c>
      <c r="I11" s="15">
        <v>0</v>
      </c>
      <c r="J11" s="15">
        <v>0</v>
      </c>
      <c r="K11" s="15">
        <v>7054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77600</v>
      </c>
    </row>
    <row r="12" spans="1:22" x14ac:dyDescent="0.25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33</v>
      </c>
      <c r="F12" s="15">
        <v>0</v>
      </c>
      <c r="G12" s="15">
        <v>693900</v>
      </c>
      <c r="H12" s="15">
        <v>0</v>
      </c>
      <c r="I12" s="15">
        <v>0</v>
      </c>
      <c r="J12" s="15">
        <v>0</v>
      </c>
      <c r="K12" s="15">
        <v>11506</v>
      </c>
      <c r="L12" s="14" t="s">
        <v>34</v>
      </c>
      <c r="M12" s="16">
        <v>0</v>
      </c>
      <c r="N12" s="16">
        <v>0</v>
      </c>
      <c r="O12" s="16">
        <v>43</v>
      </c>
      <c r="P12" s="16">
        <v>10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53</v>
      </c>
      <c r="V12" s="18">
        <f t="shared" si="1"/>
        <v>705406</v>
      </c>
    </row>
    <row r="13" spans="1:22" x14ac:dyDescent="0.25">
      <c r="A13" s="13" t="s">
        <v>56</v>
      </c>
      <c r="B13" s="13" t="s">
        <v>57</v>
      </c>
      <c r="C13" s="14" t="s">
        <v>58</v>
      </c>
      <c r="D13" s="14">
        <v>2020</v>
      </c>
      <c r="E13" s="14" t="s">
        <v>33</v>
      </c>
      <c r="F13" s="15">
        <v>0</v>
      </c>
      <c r="G13" s="15">
        <v>595236</v>
      </c>
      <c r="H13" s="15">
        <v>209161</v>
      </c>
      <c r="I13" s="15">
        <v>0</v>
      </c>
      <c r="J13" s="15">
        <v>0</v>
      </c>
      <c r="K13" s="15">
        <v>54214</v>
      </c>
      <c r="L13" s="14" t="s">
        <v>64</v>
      </c>
      <c r="M13" s="16">
        <v>0</v>
      </c>
      <c r="N13" s="16">
        <v>0</v>
      </c>
      <c r="O13" s="16">
        <v>39</v>
      </c>
      <c r="P13" s="16">
        <v>4</v>
      </c>
      <c r="Q13" s="16">
        <v>2</v>
      </c>
      <c r="R13" s="16">
        <v>0</v>
      </c>
      <c r="S13" s="16">
        <v>0</v>
      </c>
      <c r="T13" s="16">
        <v>0</v>
      </c>
      <c r="U13" s="17">
        <f>SUM(M13:T13)</f>
        <v>45</v>
      </c>
      <c r="V13" s="18">
        <f t="shared" si="1"/>
        <v>858611</v>
      </c>
    </row>
    <row r="14" spans="1:22" x14ac:dyDescent="0.25">
      <c r="A14" s="13" t="s">
        <v>59</v>
      </c>
      <c r="B14" s="13" t="s">
        <v>60</v>
      </c>
      <c r="C14" s="14" t="s">
        <v>61</v>
      </c>
      <c r="D14" s="14">
        <v>2020</v>
      </c>
      <c r="E14" s="14" t="s">
        <v>33</v>
      </c>
      <c r="F14" s="15">
        <v>0</v>
      </c>
      <c r="G14" s="15">
        <v>83604</v>
      </c>
      <c r="H14" s="15">
        <v>72523</v>
      </c>
      <c r="I14" s="15">
        <v>0</v>
      </c>
      <c r="J14" s="15">
        <v>0</v>
      </c>
      <c r="K14" s="15">
        <v>4610</v>
      </c>
      <c r="L14" s="14" t="s">
        <v>64</v>
      </c>
      <c r="M14" s="16">
        <v>1</v>
      </c>
      <c r="N14" s="16">
        <v>1</v>
      </c>
      <c r="O14" s="16">
        <v>2</v>
      </c>
      <c r="P14" s="16">
        <v>1</v>
      </c>
      <c r="Q14" s="16">
        <v>1</v>
      </c>
      <c r="R14" s="16">
        <v>0</v>
      </c>
      <c r="S14" s="16">
        <v>0</v>
      </c>
      <c r="T14" s="16">
        <v>0</v>
      </c>
      <c r="U14" s="17">
        <f t="shared" ref="U14" si="2">SUM(M14:T14)</f>
        <v>6</v>
      </c>
      <c r="V14" s="18">
        <f t="shared" si="1"/>
        <v>160737</v>
      </c>
    </row>
    <row r="15" spans="1:22" x14ac:dyDescent="0.25">
      <c r="A15" s="13" t="s">
        <v>59</v>
      </c>
      <c r="B15" s="13" t="s">
        <v>62</v>
      </c>
      <c r="C15" s="14" t="s">
        <v>63</v>
      </c>
      <c r="D15" s="14">
        <v>2020</v>
      </c>
      <c r="E15" s="14" t="s">
        <v>33</v>
      </c>
      <c r="F15" s="15">
        <v>0</v>
      </c>
      <c r="G15" s="15">
        <v>126900</v>
      </c>
      <c r="H15" s="15">
        <v>0</v>
      </c>
      <c r="I15" s="15">
        <v>0</v>
      </c>
      <c r="J15" s="15">
        <v>0</v>
      </c>
      <c r="K15" s="15">
        <v>6266</v>
      </c>
      <c r="L15" s="14" t="s">
        <v>64</v>
      </c>
      <c r="M15" s="16">
        <v>0</v>
      </c>
      <c r="N15" s="16">
        <v>1</v>
      </c>
      <c r="O15" s="16">
        <v>2</v>
      </c>
      <c r="P15" s="16">
        <v>1</v>
      </c>
      <c r="Q15" s="16">
        <v>2</v>
      </c>
      <c r="R15" s="16">
        <v>1</v>
      </c>
      <c r="S15" s="16">
        <v>0</v>
      </c>
      <c r="T15" s="16">
        <v>0</v>
      </c>
      <c r="U15" s="17">
        <f t="shared" si="0"/>
        <v>7</v>
      </c>
      <c r="V15" s="18">
        <f t="shared" si="1"/>
        <v>133166</v>
      </c>
    </row>
    <row r="16" spans="1:22" x14ac:dyDescent="0.25">
      <c r="A16" s="13" t="s">
        <v>40</v>
      </c>
      <c r="B16" s="13" t="s">
        <v>71</v>
      </c>
      <c r="C16" s="14" t="s">
        <v>65</v>
      </c>
      <c r="D16" s="14">
        <v>2020</v>
      </c>
      <c r="E16" s="14" t="s">
        <v>52</v>
      </c>
      <c r="F16" s="15">
        <v>0</v>
      </c>
      <c r="G16" s="15">
        <v>0</v>
      </c>
      <c r="H16" s="15">
        <f>546000/2</f>
        <v>273000</v>
      </c>
      <c r="I16" s="15">
        <v>0</v>
      </c>
      <c r="J16" s="15">
        <v>0</v>
      </c>
      <c r="K16" s="15">
        <f>54000/2</f>
        <v>27000</v>
      </c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300000</v>
      </c>
    </row>
    <row r="17" spans="1:22" x14ac:dyDescent="0.25">
      <c r="A17" s="13" t="s">
        <v>66</v>
      </c>
      <c r="B17" s="13" t="s">
        <v>72</v>
      </c>
      <c r="C17" s="14" t="s">
        <v>67</v>
      </c>
      <c r="D17" s="14">
        <v>2020</v>
      </c>
      <c r="E17" s="14" t="s">
        <v>33</v>
      </c>
      <c r="F17" s="15">
        <v>0</v>
      </c>
      <c r="G17" s="15">
        <v>88608</v>
      </c>
      <c r="H17" s="15">
        <v>75328</v>
      </c>
      <c r="I17" s="15">
        <v>0</v>
      </c>
      <c r="J17" s="15">
        <v>0</v>
      </c>
      <c r="K17" s="15">
        <v>15000</v>
      </c>
      <c r="L17" s="14" t="s">
        <v>64</v>
      </c>
      <c r="M17" s="16">
        <v>0</v>
      </c>
      <c r="N17" s="16">
        <v>8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ref="U17:U18" si="3">SUM(M17:T17)</f>
        <v>8</v>
      </c>
      <c r="V17" s="18">
        <f t="shared" si="1"/>
        <v>178936</v>
      </c>
    </row>
    <row r="18" spans="1:22" x14ac:dyDescent="0.25">
      <c r="A18" s="13" t="s">
        <v>40</v>
      </c>
      <c r="B18" s="13" t="s">
        <v>73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161460</v>
      </c>
      <c r="H18" s="15">
        <v>70827</v>
      </c>
      <c r="I18" s="15">
        <v>0</v>
      </c>
      <c r="J18" s="15">
        <v>5000</v>
      </c>
      <c r="K18" s="15">
        <v>15724</v>
      </c>
      <c r="L18" s="14" t="s">
        <v>64</v>
      </c>
      <c r="M18" s="16">
        <v>0</v>
      </c>
      <c r="N18" s="16">
        <v>0</v>
      </c>
      <c r="O18" s="16">
        <v>13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3"/>
        <v>13</v>
      </c>
      <c r="V18" s="18">
        <f t="shared" si="1"/>
        <v>253011</v>
      </c>
    </row>
    <row r="19" spans="1:22" x14ac:dyDescent="0.25">
      <c r="A19" s="13" t="s">
        <v>69</v>
      </c>
      <c r="B19" s="13" t="s">
        <v>74</v>
      </c>
      <c r="C19" s="14" t="s">
        <v>70</v>
      </c>
      <c r="D19" s="14">
        <v>2020</v>
      </c>
      <c r="E19" s="14" t="s">
        <v>52</v>
      </c>
      <c r="F19" s="15">
        <v>0</v>
      </c>
      <c r="G19" s="15">
        <v>0</v>
      </c>
      <c r="H19" s="15">
        <f>50000/2</f>
        <v>25000</v>
      </c>
      <c r="I19" s="15">
        <v>0</v>
      </c>
      <c r="J19" s="15">
        <v>0</v>
      </c>
      <c r="K19" s="15">
        <f>5000/2</f>
        <v>2500</v>
      </c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27500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11642AE3-2F4C-4881-A16D-57338609559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2 V20:V25 V15">
    <cfRule type="cellIs" dxfId="22" priority="28" operator="lessThan">
      <formula>0</formula>
    </cfRule>
  </conditionalFormatting>
  <conditionalFormatting sqref="V7:V12 V20:V25 V15">
    <cfRule type="expression" dxfId="21" priority="29">
      <formula>$V$7&lt;0</formula>
    </cfRule>
  </conditionalFormatting>
  <conditionalFormatting sqref="D7">
    <cfRule type="expression" dxfId="20" priority="27">
      <formula>OR($D7&gt;2020,AND($D7&lt;2020,$D7&lt;&gt;""))</formula>
    </cfRule>
  </conditionalFormatting>
  <conditionalFormatting sqref="D8:D12 D20:D25 D15">
    <cfRule type="expression" dxfId="19" priority="23">
      <formula>OR($D8&gt;2020,AND($D8&lt;2020,$D8&lt;&gt;""))</formula>
    </cfRule>
  </conditionalFormatting>
  <conditionalFormatting sqref="V16 V19">
    <cfRule type="cellIs" dxfId="18" priority="20" operator="lessThan">
      <formula>0</formula>
    </cfRule>
  </conditionalFormatting>
  <conditionalFormatting sqref="V16 V19">
    <cfRule type="expression" dxfId="17" priority="21">
      <formula>$V$7&lt;0</formula>
    </cfRule>
  </conditionalFormatting>
  <conditionalFormatting sqref="D16 D19">
    <cfRule type="expression" dxfId="16" priority="19">
      <formula>OR($D16&gt;2020,AND($D16&lt;2020,$D16&lt;&gt;""))</formula>
    </cfRule>
  </conditionalFormatting>
  <conditionalFormatting sqref="V13">
    <cfRule type="expression" dxfId="15" priority="17">
      <formula>$V$7&lt;0</formula>
    </cfRule>
  </conditionalFormatting>
  <conditionalFormatting sqref="V13">
    <cfRule type="cellIs" dxfId="14" priority="16" operator="lessThan">
      <formula>0</formula>
    </cfRule>
  </conditionalFormatting>
  <conditionalFormatting sqref="D13">
    <cfRule type="expression" dxfId="13" priority="14">
      <formula>OR($D13&gt;2020,AND($D13&lt;2020,$D13&lt;&gt;""))</formula>
    </cfRule>
  </conditionalFormatting>
  <conditionalFormatting sqref="V14">
    <cfRule type="expression" dxfId="12" priority="13">
      <formula>$V$7&lt;0</formula>
    </cfRule>
  </conditionalFormatting>
  <conditionalFormatting sqref="V14">
    <cfRule type="cellIs" dxfId="11" priority="12" operator="lessThan">
      <formula>0</formula>
    </cfRule>
  </conditionalFormatting>
  <conditionalFormatting sqref="D14">
    <cfRule type="expression" dxfId="10" priority="10">
      <formula>OR($D14&gt;2020,AND($D14&lt;2020,$D14&lt;&gt;""))</formula>
    </cfRule>
  </conditionalFormatting>
  <conditionalFormatting sqref="C14">
    <cfRule type="expression" dxfId="9" priority="9">
      <formula>(#REF!&gt;1)</formula>
    </cfRule>
  </conditionalFormatting>
  <conditionalFormatting sqref="V17">
    <cfRule type="expression" dxfId="8" priority="8">
      <formula>$V$7&lt;0</formula>
    </cfRule>
  </conditionalFormatting>
  <conditionalFormatting sqref="V17">
    <cfRule type="cellIs" dxfId="7" priority="7" operator="lessThan">
      <formula>0</formula>
    </cfRule>
  </conditionalFormatting>
  <conditionalFormatting sqref="D17">
    <cfRule type="expression" dxfId="6" priority="6">
      <formula>OR($D17&gt;2020,AND($D17&lt;2020,$D17&lt;&gt;""))</formula>
    </cfRule>
  </conditionalFormatting>
  <conditionalFormatting sqref="C17">
    <cfRule type="expression" dxfId="5" priority="5">
      <formula>(#REF!&gt;1)</formula>
    </cfRule>
  </conditionalFormatting>
  <conditionalFormatting sqref="V18">
    <cfRule type="expression" dxfId="4" priority="4">
      <formula>$V$7&lt;0</formula>
    </cfRule>
  </conditionalFormatting>
  <conditionalFormatting sqref="V18">
    <cfRule type="cellIs" dxfId="3" priority="3" operator="lessThan">
      <formula>0</formula>
    </cfRule>
  </conditionalFormatting>
  <conditionalFormatting sqref="D18">
    <cfRule type="expression" dxfId="2" priority="1">
      <formula>OR($D18&gt;2020,AND($D18&lt;2020,$D18&lt;&gt;""))</formula>
    </cfRule>
  </conditionalFormatting>
  <conditionalFormatting sqref="C7 C16 C19">
    <cfRule type="expression" dxfId="1" priority="30">
      <formula>(#REF!&gt;1)</formula>
    </cfRule>
  </conditionalFormatting>
  <conditionalFormatting sqref="C7:C12 C20:C25 C15">
    <cfRule type="expression" dxfId="0" priority="31">
      <formula>(#REF!&gt;1)</formula>
    </cfRule>
  </conditionalFormatting>
  <dataValidations count="5">
    <dataValidation allowBlank="1" showErrorMessage="1" sqref="A6:V6" xr:uid="{073B3164-4E74-467A-BE27-F7035F2D45BC}"/>
    <dataValidation type="list" allowBlank="1" showInputMessage="1" showErrorMessage="1" sqref="E7:E25" xr:uid="{C583C531-8676-49AD-AEB1-64BCC3DD9EBC}">
      <formula1>"PH, TH, Joint TH &amp; PH-RRH, HMIS, SSO, TRA, PRA, SRA, S+C/SRO"</formula1>
    </dataValidation>
    <dataValidation type="list" allowBlank="1" showInputMessage="1" showErrorMessage="1" sqref="L7:L25" xr:uid="{3818904A-04BD-4CF0-AF45-724EE6C17D34}">
      <formula1>"N/A, FMR, Actual Rent"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3:K14" xr:uid="{82FDCADC-A303-44C6-A069-CB1962223634}">
      <formula1>(SUM($F13:$J13))*0.1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7:K18" xr:uid="{28925B10-2BB7-48C5-949F-775975F14672}">
      <formula1>(SUM($F17:$J17))*0.1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2019-03-04T18:43:43Z</dcterms:created>
  <dcterms:modified xsi:type="dcterms:W3CDTF">2019-05-13T19:52:31Z</dcterms:modified>
</cp:coreProperties>
</file>