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AK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GIW'!$A$1:$V$24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V13" i="1"/>
  <c r="V12" i="1"/>
  <c r="V11" i="1"/>
  <c r="V10" i="1"/>
  <c r="V9" i="1"/>
  <c r="V8" i="1"/>
  <c r="V7" i="1"/>
  <c r="V23" i="1" l="1"/>
  <c r="U23" i="1"/>
  <c r="U18" i="1" l="1"/>
  <c r="V18" i="1"/>
  <c r="V20" i="1" l="1"/>
  <c r="V17" i="1"/>
  <c r="V24" i="1" l="1"/>
  <c r="V22" i="1"/>
  <c r="V21" i="1"/>
  <c r="V19" i="1"/>
  <c r="V16" i="1"/>
  <c r="V15" i="1"/>
  <c r="U24" i="1"/>
  <c r="U22" i="1"/>
  <c r="U21" i="1"/>
  <c r="U20" i="1"/>
  <c r="U19" i="1"/>
  <c r="U17" i="1"/>
  <c r="U16" i="1"/>
  <c r="U15" i="1"/>
  <c r="H3" i="1" l="1"/>
</calcChain>
</file>

<file path=xl/sharedStrings.xml><?xml version="1.0" encoding="utf-8"?>
<sst xmlns="http://schemas.openxmlformats.org/spreadsheetml/2006/main" count="74" uniqueCount="63">
  <si>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</si>
  <si>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</si>
  <si>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</si>
  <si>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</si>
  <si>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</si>
  <si>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</si>
  <si>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</si>
  <si>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</si>
  <si>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</si>
  <si>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</si>
  <si>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</si>
  <si>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</si>
  <si>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</si>
  <si>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</si>
  <si>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</si>
  <si>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</si>
  <si>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</si>
  <si>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</si>
  <si>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</si>
  <si>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</si>
  <si>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</si>
  <si>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</si>
  <si>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</si>
  <si>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</si>
  <si>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</si>
  <si>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</si>
  <si>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</si>
  <si>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</si>
  <si>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</si>
  <si>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</si>
  <si>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Anchorage Housing Initiatives, Inc.</t>
  </si>
  <si>
    <t>Coming Home I</t>
  </si>
  <si>
    <t>AK0004L0C001710</t>
  </si>
  <si>
    <t>PH</t>
  </si>
  <si>
    <t>Actual Rent</t>
  </si>
  <si>
    <t/>
  </si>
  <si>
    <t>Anchorage</t>
  </si>
  <si>
    <t>AK-500</t>
  </si>
  <si>
    <t>Anchorage CoC</t>
  </si>
  <si>
    <t>The Anchorage Coalition to End Homelessness</t>
  </si>
  <si>
    <t>Covenant House Alaska</t>
  </si>
  <si>
    <t>Rights of Passage</t>
  </si>
  <si>
    <t>AK0010L0C001710</t>
  </si>
  <si>
    <t>TH</t>
  </si>
  <si>
    <t>Anchorage Coalition to End Homelessness</t>
  </si>
  <si>
    <t>Anchorage Dedicated HMIS Project</t>
  </si>
  <si>
    <t>AK0011L0C001710</t>
  </si>
  <si>
    <t>Rural Alaska Community Action Program, Inc.</t>
  </si>
  <si>
    <t>325 East 3rd Avenue</t>
  </si>
  <si>
    <t>AK0055L0C001702</t>
  </si>
  <si>
    <t>Anchorage Coordinated Entry System Project</t>
  </si>
  <si>
    <t>AK0058L0C001702</t>
  </si>
  <si>
    <t>SSO</t>
  </si>
  <si>
    <t>Alaska Housing Finance Corporation</t>
  </si>
  <si>
    <t>2017 CoC ANC SRA</t>
  </si>
  <si>
    <t>AK0061L0C001702</t>
  </si>
  <si>
    <t>Anchorage Neighborhood Housing Services, Inc</t>
  </si>
  <si>
    <t>Resources and Initiatives to Support and Empower</t>
  </si>
  <si>
    <t>AK0068L0C001700</t>
  </si>
  <si>
    <t>FMR</t>
  </si>
  <si>
    <t>Abused Women's Aid in Crisis, Inc.</t>
  </si>
  <si>
    <t>AWAIC Rapid ReHousing Program</t>
  </si>
  <si>
    <t>AK0069L0C001700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</si>
</sst>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6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39</v>
      </c>
      <c r="I1" s="28"/>
      <c r="J1" s="29"/>
    </row>
    <row r="2" spans="1:22" ht="35.25" customHeight="1" x14ac:dyDescent="0.35">
      <c r="A2" s="18" t="s">
        <v>11</v>
      </c>
      <c r="B2" s="30" t="s">
        <v>37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38</v>
      </c>
      <c r="C3" s="30"/>
      <c r="D3" s="30"/>
      <c r="E3" s="34" t="s">
        <v>28</v>
      </c>
      <c r="F3" s="35"/>
      <c r="G3" s="36"/>
      <c r="H3" s="22">
        <f ca="1">SUM(OFFSET(V6,1,0,500,1))</f>
        <v>2847097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30</v>
      </c>
      <c r="B7" s="3" t="s">
        <v>31</v>
      </c>
      <c r="C7" s="4" t="s">
        <v>32</v>
      </c>
      <c r="D7" s="4"/>
      <c r="E7" s="4" t="s">
        <v>33</v>
      </c>
      <c r="F7" s="16">
        <v>0</v>
      </c>
      <c r="G7" s="16">
        <v>110400</v>
      </c>
      <c r="H7" s="16">
        <v>9700</v>
      </c>
      <c r="I7" s="16">
        <v>0</v>
      </c>
      <c r="J7" s="16">
        <v>0</v>
      </c>
      <c r="K7" s="16">
        <v>6399</v>
      </c>
      <c r="L7" s="4" t="s">
        <v>34</v>
      </c>
      <c r="M7" s="17">
        <v>0</v>
      </c>
      <c r="N7" s="17">
        <v>13</v>
      </c>
      <c r="O7" s="17">
        <v>2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15</v>
      </c>
      <c r="V7" s="2">
        <f t="shared" ref="V7:V14" si="0">SUM(F7:K7)</f>
        <v>126499</v>
      </c>
    </row>
    <row r="8" spans="1:22" customFormat="1" x14ac:dyDescent="0.35">
      <c r="A8" s="3" t="s">
        <v>40</v>
      </c>
      <c r="B8" s="3" t="s">
        <v>41</v>
      </c>
      <c r="C8" s="4" t="s">
        <v>42</v>
      </c>
      <c r="D8" s="4"/>
      <c r="E8" s="4" t="s">
        <v>43</v>
      </c>
      <c r="F8" s="16">
        <v>0</v>
      </c>
      <c r="G8" s="16">
        <v>0</v>
      </c>
      <c r="H8" s="16">
        <v>154922</v>
      </c>
      <c r="I8" s="16">
        <v>72560</v>
      </c>
      <c r="J8" s="16">
        <v>0</v>
      </c>
      <c r="K8" s="16">
        <v>13580</v>
      </c>
      <c r="L8" s="4" t="s">
        <v>35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241062</v>
      </c>
    </row>
    <row r="9" spans="1:22" customFormat="1" x14ac:dyDescent="0.35">
      <c r="A9" s="3" t="s">
        <v>44</v>
      </c>
      <c r="B9" s="3" t="s">
        <v>45</v>
      </c>
      <c r="C9" s="4" t="s">
        <v>46</v>
      </c>
      <c r="D9" s="4"/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175994</v>
      </c>
      <c r="K9" s="16">
        <v>0</v>
      </c>
      <c r="L9" s="4" t="s">
        <v>35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175994</v>
      </c>
    </row>
    <row r="10" spans="1:22" customFormat="1" x14ac:dyDescent="0.35">
      <c r="A10" s="3" t="s">
        <v>47</v>
      </c>
      <c r="B10" s="3" t="s">
        <v>48</v>
      </c>
      <c r="C10" s="4" t="s">
        <v>49</v>
      </c>
      <c r="D10" s="4"/>
      <c r="E10" s="4" t="s">
        <v>33</v>
      </c>
      <c r="F10" s="16">
        <v>0</v>
      </c>
      <c r="G10" s="16">
        <v>0</v>
      </c>
      <c r="H10" s="16">
        <v>0</v>
      </c>
      <c r="I10" s="16">
        <v>508858</v>
      </c>
      <c r="J10" s="16">
        <v>4312</v>
      </c>
      <c r="K10" s="16">
        <v>14094</v>
      </c>
      <c r="L10" s="4" t="s">
        <v>35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527264</v>
      </c>
    </row>
    <row r="11" spans="1:22" customFormat="1" x14ac:dyDescent="0.35">
      <c r="A11" s="3" t="s">
        <v>44</v>
      </c>
      <c r="B11" s="3" t="s">
        <v>50</v>
      </c>
      <c r="C11" s="4" t="s">
        <v>51</v>
      </c>
      <c r="D11" s="4"/>
      <c r="E11" s="4" t="s">
        <v>52</v>
      </c>
      <c r="F11" s="16">
        <v>0</v>
      </c>
      <c r="G11" s="16">
        <v>0</v>
      </c>
      <c r="H11" s="16">
        <v>70546</v>
      </c>
      <c r="I11" s="16">
        <v>0</v>
      </c>
      <c r="J11" s="16">
        <v>0</v>
      </c>
      <c r="K11" s="16">
        <v>7054</v>
      </c>
      <c r="L11" s="4" t="s">
        <v>35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77600</v>
      </c>
    </row>
    <row r="12" spans="1:22" customFormat="1" x14ac:dyDescent="0.35">
      <c r="A12" s="3" t="s">
        <v>53</v>
      </c>
      <c r="B12" s="3" t="s">
        <v>54</v>
      </c>
      <c r="C12" s="4" t="s">
        <v>55</v>
      </c>
      <c r="D12" s="4"/>
      <c r="E12" s="4" t="s">
        <v>33</v>
      </c>
      <c r="F12" s="16">
        <v>0</v>
      </c>
      <c r="G12" s="16">
        <v>668112</v>
      </c>
      <c r="H12" s="16">
        <v>0</v>
      </c>
      <c r="I12" s="16">
        <v>0</v>
      </c>
      <c r="J12" s="16">
        <v>0</v>
      </c>
      <c r="K12" s="16">
        <v>23842</v>
      </c>
      <c r="L12" s="4" t="s">
        <v>59</v>
      </c>
      <c r="M12" s="17">
        <v>0</v>
      </c>
      <c r="N12" s="17">
        <v>0</v>
      </c>
      <c r="O12" s="17">
        <v>42</v>
      </c>
      <c r="P12" s="17">
        <v>10</v>
      </c>
      <c r="Q12" s="17">
        <v>0</v>
      </c>
      <c r="R12" s="17">
        <v>0</v>
      </c>
      <c r="S12" s="17">
        <v>0</v>
      </c>
      <c r="T12" s="17">
        <v>0</v>
      </c>
      <c r="U12" s="1">
        <v>52</v>
      </c>
      <c r="V12" s="2">
        <f t="shared" si="0"/>
        <v>691954</v>
      </c>
    </row>
    <row r="13" spans="1:22" customFormat="1" x14ac:dyDescent="0.35">
      <c r="A13" s="3" t="s">
        <v>56</v>
      </c>
      <c r="B13" s="3" t="s">
        <v>57</v>
      </c>
      <c r="C13" s="4" t="s">
        <v>58</v>
      </c>
      <c r="D13" s="4"/>
      <c r="E13" s="4" t="s">
        <v>33</v>
      </c>
      <c r="F13" s="16">
        <v>0</v>
      </c>
      <c r="G13" s="16">
        <v>583656</v>
      </c>
      <c r="H13" s="16">
        <v>209161</v>
      </c>
      <c r="I13" s="16">
        <v>0</v>
      </c>
      <c r="J13" s="16">
        <v>0</v>
      </c>
      <c r="K13" s="16">
        <v>55594</v>
      </c>
      <c r="L13" s="4" t="s">
        <v>59</v>
      </c>
      <c r="M13" s="17">
        <v>0</v>
      </c>
      <c r="N13" s="17">
        <v>0</v>
      </c>
      <c r="O13" s="17">
        <v>39</v>
      </c>
      <c r="P13" s="17">
        <v>4</v>
      </c>
      <c r="Q13" s="17">
        <v>2</v>
      </c>
      <c r="R13" s="17">
        <v>0</v>
      </c>
      <c r="S13" s="17">
        <v>0</v>
      </c>
      <c r="T13" s="17">
        <v>0</v>
      </c>
      <c r="U13" s="1">
        <v>45</v>
      </c>
      <c r="V13" s="2">
        <f t="shared" si="0"/>
        <v>848411</v>
      </c>
    </row>
    <row r="14" spans="1:22" customFormat="1" x14ac:dyDescent="0.35">
      <c r="A14" s="3" t="s">
        <v>60</v>
      </c>
      <c r="B14" s="3" t="s">
        <v>61</v>
      </c>
      <c r="C14" s="4" t="s">
        <v>62</v>
      </c>
      <c r="D14" s="4"/>
      <c r="E14" s="4" t="s">
        <v>33</v>
      </c>
      <c r="F14" s="16">
        <v>0</v>
      </c>
      <c r="G14" s="16">
        <v>81180</v>
      </c>
      <c r="H14" s="16">
        <v>72523</v>
      </c>
      <c r="I14" s="16">
        <v>0</v>
      </c>
      <c r="J14" s="16">
        <v>0</v>
      </c>
      <c r="K14" s="16">
        <v>4610</v>
      </c>
      <c r="L14" s="4" t="s">
        <v>59</v>
      </c>
      <c r="M14" s="17">
        <v>1</v>
      </c>
      <c r="N14" s="17">
        <v>1</v>
      </c>
      <c r="O14" s="17">
        <v>2</v>
      </c>
      <c r="P14" s="17">
        <v>1</v>
      </c>
      <c r="Q14" s="17">
        <v>1</v>
      </c>
      <c r="R14" s="17">
        <v>0</v>
      </c>
      <c r="S14" s="17">
        <v>0</v>
      </c>
      <c r="T14" s="17">
        <v>0</v>
      </c>
      <c r="U14" s="1">
        <v>6</v>
      </c>
      <c r="V14" s="2">
        <f t="shared" si="0"/>
        <v>158313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>SUM(M15:T15)</f>
        <v>0</v>
      </c>
      <c r="V15" s="2">
        <f t="shared" ref="V15:V24" si="1">SUM(F15:K15)</f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ref="U16:U24" si="2">SUM(M16:T16)</f>
        <v>0</v>
      </c>
      <c r="V16" s="2">
        <f t="shared" si="1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2"/>
        <v>0</v>
      </c>
      <c r="V17" s="2">
        <f t="shared" si="1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ref="U23" si="3">SUM(M23:T23)</f>
        <v>0</v>
      </c>
      <c r="V23" s="2">
        <f t="shared" ref="V23" si="4">SUM(F23:K23)</f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5:V22">
    <cfRule type="cellIs" dxfId="15" priority="19" operator="lessThan">
      <formula>0</formula>
    </cfRule>
  </conditionalFormatting>
  <conditionalFormatting sqref="V15:V22">
    <cfRule type="expression" dxfId="14" priority="20">
      <formula>$V$15&lt;0</formula>
    </cfRule>
  </conditionalFormatting>
  <conditionalFormatting sqref="D15:D22">
    <cfRule type="expression" dxfId="13" priority="18">
      <formula>OR($D15&gt;2019,AND($D15&lt;2019,$D15&lt;&gt;""))</formula>
    </cfRule>
  </conditionalFormatting>
  <conditionalFormatting sqref="V24">
    <cfRule type="cellIs" dxfId="12" priority="15" operator="lessThan">
      <formula>0</formula>
    </cfRule>
  </conditionalFormatting>
  <conditionalFormatting sqref="V24">
    <cfRule type="expression" dxfId="11" priority="16">
      <formula>$V$15&lt;0</formula>
    </cfRule>
  </conditionalFormatting>
  <conditionalFormatting sqref="D24">
    <cfRule type="expression" dxfId="10" priority="14">
      <formula>OR($D24&gt;2019,AND($D24&lt;2019,$D24&lt;&gt;""))</formula>
    </cfRule>
  </conditionalFormatting>
  <conditionalFormatting sqref="V23">
    <cfRule type="cellIs" dxfId="9" priority="11" operator="lessThan">
      <formula>0</formula>
    </cfRule>
  </conditionalFormatting>
  <conditionalFormatting sqref="V23">
    <cfRule type="expression" dxfId="8" priority="12">
      <formula>$V$15&lt;0</formula>
    </cfRule>
  </conditionalFormatting>
  <conditionalFormatting sqref="D23">
    <cfRule type="expression" dxfId="7" priority="10">
      <formula>OR($D23&gt;2019,AND($D23&lt;2019,$D23&lt;&gt;""))</formula>
    </cfRule>
  </conditionalFormatting>
  <conditionalFormatting sqref="V8:V14">
    <cfRule type="cellIs" dxfId="6" priority="3" operator="lessThan">
      <formula>0</formula>
    </cfRule>
  </conditionalFormatting>
  <conditionalFormatting sqref="V8:V14">
    <cfRule type="expression" dxfId="5" priority="4">
      <formula>$V$7&lt;0</formula>
    </cfRule>
  </conditionalFormatting>
  <conditionalFormatting sqref="D8:D14">
    <cfRule type="expression" dxfId="4" priority="2">
      <formula>OR($D8&gt;2019,AND($D8&lt;2019,$D8&lt;&gt;""))</formula>
    </cfRule>
  </conditionalFormatting>
  <conditionalFormatting sqref="V7">
    <cfRule type="cellIs" dxfId="3" priority="7" operator="lessThan">
      <formula>0</formula>
    </cfRule>
  </conditionalFormatting>
  <conditionalFormatting sqref="V7">
    <cfRule type="expression" dxfId="2" priority="8">
      <formula>$V$7&lt;0</formula>
    </cfRule>
  </conditionalFormatting>
  <conditionalFormatting sqref="D7">
    <cfRule type="expression" dxfId="1" priority="6">
      <formula>OR($D7&gt;2019,AND($D7&lt;2019,$D7&lt;&gt;""))</formula>
    </cfRule>
  </conditionalFormatting>
  <conditionalFormatting sqref="C7:C24">
    <cfRule type="expression" dxfId="0" priority="21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4">
      <formula1>"N/A, FMR, Actual Rent"</formula1>
    </dataValidation>
    <dataValidation type="list" allowBlank="1" showInputMessage="1" showErrorMessage="1" sqref="E7:E24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2018-06-12T20:03:38Z</dcterms:modified>
</cp:coreProperties>
</file>